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RECI\MOUV PACA\06ZT CTI PACAC\M06Z001A CTIR Valbonne\2024_Réfection electricité\2025-08_DCE\PRECI\DCE à publier\01 DOSSIER ADMINISTRATIF\"/>
    </mc:Choice>
  </mc:AlternateContent>
  <xr:revisionPtr revIDLastSave="0" documentId="13_ncr:1_{6BD55EA6-9409-4DC0-94CD-B383E0D652F0}" xr6:coauthVersionLast="47" xr6:coauthVersionMax="47" xr10:uidLastSave="{00000000-0000-0000-0000-000000000000}"/>
  <bookViews>
    <workbookView xWindow="-120" yWindow="-120" windowWidth="29040" windowHeight="15720" xr2:uid="{BCFD2567-98AD-4A04-A816-31DB5849524D}"/>
  </bookViews>
  <sheets>
    <sheet name="DPGF" sheetId="4" r:id="rId1"/>
  </sheets>
  <definedNames>
    <definedName name="_xlnm.Print_Area" localSheetId="0">DPGF!$A$1:$K$265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7" i="4" l="1"/>
  <c r="H153" i="4"/>
  <c r="K153" i="4" s="1"/>
  <c r="H152" i="4"/>
  <c r="K152" i="4" s="1"/>
  <c r="H154" i="4"/>
  <c r="K154" i="4" s="1"/>
  <c r="H144" i="4"/>
  <c r="K144" i="4" s="1"/>
  <c r="H45" i="4"/>
  <c r="K45" i="4" s="1"/>
  <c r="H200" i="4" l="1"/>
  <c r="K200" i="4" s="1"/>
  <c r="H199" i="4"/>
  <c r="K199" i="4" s="1"/>
  <c r="H193" i="4"/>
  <c r="K193" i="4" s="1"/>
  <c r="H194" i="4"/>
  <c r="K194" i="4" s="1"/>
  <c r="H195" i="4"/>
  <c r="K195" i="4" s="1"/>
  <c r="H196" i="4"/>
  <c r="K196" i="4" s="1"/>
  <c r="H197" i="4"/>
  <c r="K197" i="4" s="1"/>
  <c r="H198" i="4"/>
  <c r="K198" i="4" s="1"/>
  <c r="H201" i="4"/>
  <c r="K201" i="4" s="1"/>
  <c r="H202" i="4"/>
  <c r="K202" i="4" s="1"/>
  <c r="H203" i="4"/>
  <c r="K203" i="4" s="1"/>
  <c r="H204" i="4"/>
  <c r="K204" i="4" s="1"/>
  <c r="H205" i="4"/>
  <c r="K205" i="4" s="1"/>
  <c r="H192" i="4"/>
  <c r="K192" i="4" s="1"/>
  <c r="H258" i="4"/>
  <c r="H262" i="4"/>
  <c r="K262" i="4" s="1"/>
  <c r="H261" i="4"/>
  <c r="K261" i="4" s="1"/>
  <c r="H260" i="4"/>
  <c r="K260" i="4" s="1"/>
  <c r="H259" i="4"/>
  <c r="K259" i="4" s="1"/>
  <c r="H257" i="4"/>
  <c r="G141" i="4"/>
  <c r="H141" i="4" s="1"/>
  <c r="K141" i="4" s="1"/>
  <c r="H53" i="4"/>
  <c r="K53" i="4" s="1"/>
  <c r="H49" i="4"/>
  <c r="K49" i="4" s="1"/>
  <c r="H48" i="4"/>
  <c r="K48" i="4" s="1"/>
  <c r="H38" i="4"/>
  <c r="H41" i="4"/>
  <c r="H40" i="4"/>
  <c r="K40" i="4" s="1"/>
  <c r="G169" i="4"/>
  <c r="H169" i="4" s="1"/>
  <c r="K169" i="4" s="1"/>
  <c r="H168" i="4"/>
  <c r="K168" i="4" s="1"/>
  <c r="H175" i="4"/>
  <c r="K175" i="4" s="1"/>
  <c r="H166" i="4"/>
  <c r="K166" i="4" s="1"/>
  <c r="H120" i="4"/>
  <c r="K120" i="4" s="1"/>
  <c r="H119" i="4"/>
  <c r="K119" i="4" s="1"/>
  <c r="H113" i="4"/>
  <c r="K113" i="4" s="1"/>
  <c r="H63" i="4"/>
  <c r="K63" i="4" s="1"/>
  <c r="H69" i="4"/>
  <c r="K69" i="4" s="1"/>
  <c r="H155" i="4"/>
  <c r="K155" i="4" s="1"/>
  <c r="H172" i="4"/>
  <c r="K172" i="4" s="1"/>
  <c r="H39" i="4"/>
  <c r="K39" i="4" s="1"/>
  <c r="H47" i="4"/>
  <c r="K47" i="4" s="1"/>
  <c r="H162" i="4"/>
  <c r="K162" i="4" s="1"/>
  <c r="H161" i="4"/>
  <c r="K161" i="4" s="1"/>
  <c r="H160" i="4"/>
  <c r="K160" i="4" s="1"/>
  <c r="H159" i="4"/>
  <c r="K159" i="4" s="1"/>
  <c r="H158" i="4"/>
  <c r="K158" i="4" s="1"/>
  <c r="H54" i="4"/>
  <c r="K54" i="4" s="1"/>
  <c r="H246" i="4"/>
  <c r="K246" i="4" s="1"/>
  <c r="H245" i="4"/>
  <c r="K245" i="4" s="1"/>
  <c r="H244" i="4"/>
  <c r="K244" i="4" s="1"/>
  <c r="H243" i="4"/>
  <c r="K243" i="4" s="1"/>
  <c r="H242" i="4"/>
  <c r="K242" i="4" s="1"/>
  <c r="H241" i="4"/>
  <c r="K241" i="4" s="1"/>
  <c r="H240" i="4"/>
  <c r="K240" i="4" s="1"/>
  <c r="H238" i="4"/>
  <c r="K238" i="4" s="1"/>
  <c r="H237" i="4"/>
  <c r="K237" i="4" s="1"/>
  <c r="H236" i="4"/>
  <c r="K236" i="4" s="1"/>
  <c r="H235" i="4"/>
  <c r="K235" i="4" s="1"/>
  <c r="H234" i="4"/>
  <c r="K234" i="4" s="1"/>
  <c r="H233" i="4"/>
  <c r="K233" i="4" s="1"/>
  <c r="H231" i="4"/>
  <c r="K231" i="4" s="1"/>
  <c r="H230" i="4"/>
  <c r="K230" i="4" s="1"/>
  <c r="H229" i="4"/>
  <c r="K229" i="4" s="1"/>
  <c r="H218" i="4"/>
  <c r="K218" i="4" s="1"/>
  <c r="H217" i="4"/>
  <c r="K217" i="4" s="1"/>
  <c r="H216" i="4"/>
  <c r="K216" i="4" s="1"/>
  <c r="H215" i="4"/>
  <c r="K215" i="4" s="1"/>
  <c r="H214" i="4"/>
  <c r="K214" i="4" s="1"/>
  <c r="K212" i="4"/>
  <c r="K211" i="4"/>
  <c r="K209" i="4"/>
  <c r="J208" i="4" s="1"/>
  <c r="J206" i="4"/>
  <c r="K190" i="4"/>
  <c r="K189" i="4"/>
  <c r="K188" i="4"/>
  <c r="K187" i="4"/>
  <c r="H176" i="4"/>
  <c r="K176" i="4" s="1"/>
  <c r="J174" i="4" s="1"/>
  <c r="H171" i="4"/>
  <c r="K171" i="4" s="1"/>
  <c r="H167" i="4"/>
  <c r="K167" i="4" s="1"/>
  <c r="H164" i="4"/>
  <c r="K164" i="4" s="1"/>
  <c r="H163" i="4"/>
  <c r="K163" i="4" s="1"/>
  <c r="K157" i="4"/>
  <c r="K156" i="4"/>
  <c r="H151" i="4"/>
  <c r="K151" i="4" s="1"/>
  <c r="H150" i="4"/>
  <c r="K150" i="4" s="1"/>
  <c r="H149" i="4"/>
  <c r="K149" i="4" s="1"/>
  <c r="H146" i="4"/>
  <c r="K146" i="4" s="1"/>
  <c r="H143" i="4"/>
  <c r="K143" i="4" s="1"/>
  <c r="H142" i="4"/>
  <c r="K142" i="4" s="1"/>
  <c r="H140" i="4"/>
  <c r="K140" i="4" s="1"/>
  <c r="H138" i="4"/>
  <c r="K138" i="4" s="1"/>
  <c r="H137" i="4"/>
  <c r="K137" i="4" s="1"/>
  <c r="H136" i="4"/>
  <c r="K136" i="4" s="1"/>
  <c r="H135" i="4"/>
  <c r="K135" i="4" s="1"/>
  <c r="H134" i="4"/>
  <c r="K134" i="4" s="1"/>
  <c r="H133" i="4"/>
  <c r="K133" i="4" s="1"/>
  <c r="H130" i="4"/>
  <c r="K130" i="4" s="1"/>
  <c r="J129" i="4" s="1"/>
  <c r="K128" i="4"/>
  <c r="J127" i="4" s="1"/>
  <c r="H117" i="4"/>
  <c r="K117" i="4" s="1"/>
  <c r="H116" i="4"/>
  <c r="K116" i="4" s="1"/>
  <c r="H112" i="4"/>
  <c r="K112" i="4" s="1"/>
  <c r="H111" i="4"/>
  <c r="K111" i="4" s="1"/>
  <c r="H110" i="4"/>
  <c r="K110" i="4" s="1"/>
  <c r="K106" i="4"/>
  <c r="K105" i="4"/>
  <c r="K104" i="4"/>
  <c r="K103" i="4"/>
  <c r="H102" i="4"/>
  <c r="K102" i="4" s="1"/>
  <c r="H101" i="4"/>
  <c r="K101" i="4" s="1"/>
  <c r="H100" i="4"/>
  <c r="K100" i="4" s="1"/>
  <c r="H99" i="4"/>
  <c r="K99" i="4" s="1"/>
  <c r="H98" i="4"/>
  <c r="K98" i="4" s="1"/>
  <c r="H97" i="4"/>
  <c r="K97" i="4" s="1"/>
  <c r="H93" i="4"/>
  <c r="K93" i="4" s="1"/>
  <c r="H92" i="4"/>
  <c r="K92" i="4" s="1"/>
  <c r="H91" i="4"/>
  <c r="K91" i="4" s="1"/>
  <c r="K90" i="4"/>
  <c r="K89" i="4"/>
  <c r="K88" i="4"/>
  <c r="K87" i="4"/>
  <c r="K86" i="4"/>
  <c r="H85" i="4"/>
  <c r="K85" i="4" s="1"/>
  <c r="H84" i="4"/>
  <c r="K84" i="4" s="1"/>
  <c r="H83" i="4"/>
  <c r="K83" i="4" s="1"/>
  <c r="H82" i="4"/>
  <c r="K82" i="4" s="1"/>
  <c r="H81" i="4"/>
  <c r="K81" i="4" s="1"/>
  <c r="K76" i="4"/>
  <c r="K75" i="4"/>
  <c r="H74" i="4"/>
  <c r="K74" i="4" s="1"/>
  <c r="H73" i="4"/>
  <c r="K73" i="4" s="1"/>
  <c r="H72" i="4"/>
  <c r="K72" i="4" s="1"/>
  <c r="H70" i="4"/>
  <c r="K70" i="4" s="1"/>
  <c r="H68" i="4"/>
  <c r="K68" i="4" s="1"/>
  <c r="H67" i="4"/>
  <c r="K67" i="4" s="1"/>
  <c r="H66" i="4"/>
  <c r="K66" i="4" s="1"/>
  <c r="H65" i="4"/>
  <c r="K65" i="4" s="1"/>
  <c r="H64" i="4"/>
  <c r="K64" i="4" s="1"/>
  <c r="H62" i="4"/>
  <c r="K62" i="4" s="1"/>
  <c r="H61" i="4"/>
  <c r="K61" i="4" s="1"/>
  <c r="H60" i="4"/>
  <c r="K60" i="4" s="1"/>
  <c r="H59" i="4"/>
  <c r="K59" i="4" s="1"/>
  <c r="H58" i="4"/>
  <c r="K58" i="4" s="1"/>
  <c r="H56" i="4"/>
  <c r="K56" i="4" s="1"/>
  <c r="H55" i="4"/>
  <c r="K55" i="4" s="1"/>
  <c r="H52" i="4"/>
  <c r="K52" i="4" s="1"/>
  <c r="H50" i="4"/>
  <c r="K50" i="4" s="1"/>
  <c r="H46" i="4"/>
  <c r="K46" i="4" s="1"/>
  <c r="H44" i="4"/>
  <c r="K44" i="4" s="1"/>
  <c r="H42" i="4"/>
  <c r="H36" i="4"/>
  <c r="K36" i="4" s="1"/>
  <c r="J35" i="4" s="1"/>
  <c r="H34" i="4"/>
  <c r="K34" i="4" s="1"/>
  <c r="H33" i="4"/>
  <c r="K33" i="4" s="1"/>
  <c r="H32" i="4"/>
  <c r="K32" i="4" s="1"/>
  <c r="K31" i="4"/>
  <c r="K30" i="4"/>
  <c r="K28" i="4"/>
  <c r="K23" i="4"/>
  <c r="K22" i="4"/>
  <c r="K21" i="4"/>
  <c r="K20" i="4"/>
  <c r="J191" i="4" l="1"/>
  <c r="G178" i="4"/>
  <c r="J165" i="4"/>
  <c r="K121" i="4"/>
  <c r="J118" i="4"/>
  <c r="J109" i="4"/>
  <c r="J170" i="4"/>
  <c r="J131" i="4"/>
  <c r="J210" i="4"/>
  <c r="J228" i="4"/>
  <c r="J71" i="4"/>
  <c r="J43" i="4"/>
  <c r="J186" i="4"/>
  <c r="J57" i="4"/>
  <c r="J18" i="4"/>
  <c r="K24" i="4"/>
  <c r="J37" i="4"/>
  <c r="K258" i="4" s="1"/>
  <c r="J256" i="4" s="1"/>
  <c r="J115" i="4"/>
  <c r="J80" i="4"/>
  <c r="J29" i="4"/>
  <c r="J232" i="4"/>
  <c r="J213" i="4"/>
  <c r="J51" i="4"/>
  <c r="J96" i="4"/>
  <c r="J239" i="4"/>
  <c r="J27" i="4"/>
  <c r="K247" i="4" l="1"/>
  <c r="K248" i="4" s="1"/>
  <c r="K249" i="4" s="1"/>
  <c r="K263" i="4"/>
  <c r="K264" i="4" s="1"/>
  <c r="G179" i="4"/>
  <c r="H179" i="4" s="1"/>
  <c r="K179" i="4" s="1"/>
  <c r="H178" i="4"/>
  <c r="K178" i="4" s="1"/>
  <c r="K265" i="4" l="1"/>
  <c r="J125" i="4"/>
  <c r="F180" i="4" s="1"/>
  <c r="K219" i="4"/>
  <c r="K221" i="4" s="1"/>
  <c r="K251" i="4" s="1"/>
  <c r="J177" i="4"/>
  <c r="J147" i="4"/>
  <c r="K223" i="4" l="1"/>
  <c r="K225" i="4" s="1"/>
  <c r="K252" i="4"/>
  <c r="K253" i="4" s="1"/>
</calcChain>
</file>

<file path=xl/sharedStrings.xml><?xml version="1.0" encoding="utf-8"?>
<sst xmlns="http://schemas.openxmlformats.org/spreadsheetml/2006/main" count="489" uniqueCount="222">
  <si>
    <t>TGBT</t>
  </si>
  <si>
    <t>TGO</t>
  </si>
  <si>
    <t>GTC</t>
  </si>
  <si>
    <t>Etudes</t>
  </si>
  <si>
    <t>Maintient en service</t>
  </si>
  <si>
    <t>Alimentation</t>
  </si>
  <si>
    <t>Distribution secondaire</t>
  </si>
  <si>
    <t>Luminaires</t>
  </si>
  <si>
    <t>Perches</t>
  </si>
  <si>
    <t>Prises de courant</t>
  </si>
  <si>
    <t>Points de consolidation</t>
  </si>
  <si>
    <t>Dépose et maintient en service</t>
  </si>
  <si>
    <t>VDI</t>
  </si>
  <si>
    <t>Alarme intrusion</t>
  </si>
  <si>
    <t>Badgeuse</t>
  </si>
  <si>
    <t>Recette</t>
  </si>
  <si>
    <t>Câblage</t>
  </si>
  <si>
    <t>Décomposition Globale et Forfaitaire</t>
  </si>
  <si>
    <t>Les quantités et formules sont à vérifier par l'entreprise</t>
  </si>
  <si>
    <t>Articles</t>
  </si>
  <si>
    <t>Désignation des ouvrages</t>
  </si>
  <si>
    <t>Unités</t>
  </si>
  <si>
    <t>Quantité
 BET</t>
  </si>
  <si>
    <t>Quantité
 Entreprise</t>
  </si>
  <si>
    <t>Prix unitaires</t>
  </si>
  <si>
    <t>PM</t>
  </si>
  <si>
    <t xml:space="preserve">. Sous total   hors taxes : </t>
  </si>
  <si>
    <t>ENS</t>
  </si>
  <si>
    <t>COMPRIS</t>
  </si>
  <si>
    <t xml:space="preserve">PM
</t>
  </si>
  <si>
    <t>ESSAIS - RECEPTION -MISE EN SERVICE</t>
  </si>
  <si>
    <t>Essais</t>
  </si>
  <si>
    <t>Reception</t>
  </si>
  <si>
    <t>Mise en service</t>
  </si>
  <si>
    <t>Formation</t>
  </si>
  <si>
    <t>DESCRIPTION DES TRAVAUX COURANT FORT</t>
  </si>
  <si>
    <t>Etudes suivant CCTP</t>
  </si>
  <si>
    <t>ens</t>
  </si>
  <si>
    <t>Installations de chantier</t>
  </si>
  <si>
    <t>Fourniture, pose et raccordement suivant CCTP y compris</t>
  </si>
  <si>
    <t>Coffret de chantier</t>
  </si>
  <si>
    <t>Elairage de sécurité de chantier (y/c câblage)</t>
  </si>
  <si>
    <t>Elairage de chantier (y/c câblage)</t>
  </si>
  <si>
    <t xml:space="preserve">Dépose  </t>
  </si>
  <si>
    <t>Liaisons platine C4 - TGBT</t>
  </si>
  <si>
    <t>Réseau de terre</t>
  </si>
  <si>
    <t>Prise de terre générale</t>
  </si>
  <si>
    <t>Tableau électrique</t>
  </si>
  <si>
    <t>Distribution</t>
  </si>
  <si>
    <t>CFO 100mm</t>
  </si>
  <si>
    <t>ml</t>
  </si>
  <si>
    <t>CFO 200mm</t>
  </si>
  <si>
    <t>CFO 300mm</t>
  </si>
  <si>
    <t>CFA 200mm</t>
  </si>
  <si>
    <t>Vidéosurveillance</t>
  </si>
  <si>
    <t>DESCRIPTION DES TRAVAUX COURANT FAIBLES</t>
  </si>
  <si>
    <t>5.1</t>
  </si>
  <si>
    <t>5.2</t>
  </si>
  <si>
    <t>Pour mémoire</t>
  </si>
  <si>
    <t>5.3</t>
  </si>
  <si>
    <t xml:space="preserve">suivant CCTP ycompris toutes sujétions </t>
  </si>
  <si>
    <t>5.4</t>
  </si>
  <si>
    <t>5.5</t>
  </si>
  <si>
    <t>5.6</t>
  </si>
  <si>
    <t>5.7</t>
  </si>
  <si>
    <t>5.8</t>
  </si>
  <si>
    <t>5.9</t>
  </si>
  <si>
    <t>Programmation</t>
  </si>
  <si>
    <t xml:space="preserve">Montant total HT : </t>
  </si>
  <si>
    <t xml:space="preserve">T.V.A. 20 % : </t>
  </si>
  <si>
    <t xml:space="preserve">Montant total TTC : </t>
  </si>
  <si>
    <t>INTRODUCTION</t>
  </si>
  <si>
    <t>ETAT DES EXISTANTS</t>
  </si>
  <si>
    <t>HYPOTHESE DE CALACULS</t>
  </si>
  <si>
    <t>TD N0</t>
  </si>
  <si>
    <t>TD CAFFET</t>
  </si>
  <si>
    <t>TD N1</t>
  </si>
  <si>
    <t>TDO N0</t>
  </si>
  <si>
    <t>TDO N1</t>
  </si>
  <si>
    <t>Chemins de câbles</t>
  </si>
  <si>
    <t>Distribution principale</t>
  </si>
  <si>
    <t>CTA DF</t>
  </si>
  <si>
    <t>VMC</t>
  </si>
  <si>
    <t>LT VDI NORMAL</t>
  </si>
  <si>
    <t>LT VDI ONDULÉ</t>
  </si>
  <si>
    <t>5.10</t>
  </si>
  <si>
    <t>Dalles LED</t>
  </si>
  <si>
    <t>Spots sanitaires</t>
  </si>
  <si>
    <t>Etanches techniques</t>
  </si>
  <si>
    <t>5.11</t>
  </si>
  <si>
    <t>5.12</t>
  </si>
  <si>
    <t>5.13</t>
  </si>
  <si>
    <t>5.14</t>
  </si>
  <si>
    <t>NORMAL</t>
  </si>
  <si>
    <t>ONDULÉ</t>
  </si>
  <si>
    <t>5.16</t>
  </si>
  <si>
    <t>5.15</t>
  </si>
  <si>
    <t>Conexions vers points de consolidation</t>
  </si>
  <si>
    <t>Alarme incendie</t>
  </si>
  <si>
    <t>Sonorisation</t>
  </si>
  <si>
    <t>Reprise du câblage</t>
  </si>
  <si>
    <t>Dépose/Repose suivant travaux des faux plafonds</t>
  </si>
  <si>
    <t>Dépose de l'installation</t>
  </si>
  <si>
    <t>Essais et remise en service</t>
  </si>
  <si>
    <t>Reprise fibres optiques concessionnaires</t>
  </si>
  <si>
    <t>Fibre optique provisoire</t>
  </si>
  <si>
    <t>Point de consolidation</t>
  </si>
  <si>
    <t>Liaisons baies VDI-Points de consolidation</t>
  </si>
  <si>
    <t>Dépose existant</t>
  </si>
  <si>
    <t>programmation</t>
  </si>
  <si>
    <t>Mise en service et formation</t>
  </si>
  <si>
    <t>CFA 500mm</t>
  </si>
  <si>
    <t>CFA 300mm</t>
  </si>
  <si>
    <t>TD VDI</t>
  </si>
  <si>
    <t>(Dans chapitre VDI)</t>
  </si>
  <si>
    <t>SD/OF dans Tableaux électriques</t>
  </si>
  <si>
    <t>Défauts systèmes CFA</t>
  </si>
  <si>
    <t>Défauts systèmes PAC/CTA</t>
  </si>
  <si>
    <t>Défauts LT VDI</t>
  </si>
  <si>
    <t>Défauts GE</t>
  </si>
  <si>
    <t>Superviseur</t>
  </si>
  <si>
    <t>Modules GTC intégrés aux TGBT et TD</t>
  </si>
  <si>
    <t>Modules GTC pour tables d'échanges</t>
  </si>
  <si>
    <t xml:space="preserve">Montant total OPTIONS TTC : </t>
  </si>
  <si>
    <t xml:space="preserve">Montant total OPTIONS HT : </t>
  </si>
  <si>
    <t>Etudes VDI suivant CCTP</t>
  </si>
  <si>
    <t>TD N2-1</t>
  </si>
  <si>
    <t>TD N2-2</t>
  </si>
  <si>
    <t>TDO N2-1</t>
  </si>
  <si>
    <t>TDO N2-2</t>
  </si>
  <si>
    <t>Fibre coffret salle du conseil</t>
  </si>
  <si>
    <t>Coffret ''salle du conseil'' équipé suivant CCTP
comprenant, panneau optique, tablettes, étagères, bandeaux d'alimentations et prises de courant</t>
  </si>
  <si>
    <t>Baies équipées suivant CCTP
comprenants, panneau optique et cuivres, passes câbles, passe cordons, tablettes, étagères, bandeaux d'alimentations et prises de courant</t>
  </si>
  <si>
    <t>Carrotages</t>
  </si>
  <si>
    <t xml:space="preserve">TOTAL VDI </t>
  </si>
  <si>
    <t xml:space="preserve">Depuis </t>
  </si>
  <si>
    <t>Reprise de l'ensemble des circuits existants
Hors postes de travail</t>
  </si>
  <si>
    <t>2 postes de travail compris appareillage</t>
  </si>
  <si>
    <t>4 postes de travail compris appareillage</t>
  </si>
  <si>
    <t>Tableau de commande des éclairages</t>
  </si>
  <si>
    <t xml:space="preserve">. Sous total  CFO hors taxes : </t>
  </si>
  <si>
    <t xml:space="preserve">. Sous total  CFA hors taxes : </t>
  </si>
  <si>
    <t>Boites de sol</t>
  </si>
  <si>
    <t>1 poste de travail compris appareillage</t>
  </si>
  <si>
    <t>PAC Existante</t>
  </si>
  <si>
    <t>Terre informatique</t>
  </si>
  <si>
    <t>toutes pièces et accessoirs de pose.</t>
  </si>
  <si>
    <t>TDO VDI Compris déplacement de l'onduleur</t>
  </si>
  <si>
    <t>6,3,1</t>
  </si>
  <si>
    <t>6,3,2</t>
  </si>
  <si>
    <t>6,3,4</t>
  </si>
  <si>
    <t>Suivant chapitre 5</t>
  </si>
  <si>
    <t xml:space="preserve">Etudes VDI </t>
  </si>
  <si>
    <t>7.1</t>
  </si>
  <si>
    <t>7.2</t>
  </si>
  <si>
    <t>7.3</t>
  </si>
  <si>
    <t>7.5</t>
  </si>
  <si>
    <t>7.6</t>
  </si>
  <si>
    <t>7.7</t>
  </si>
  <si>
    <t>7.4</t>
  </si>
  <si>
    <t>TD</t>
  </si>
  <si>
    <r>
      <t xml:space="preserve">Mise à la terre du chemin de câble VDI par cuivre nu 25mm² minimum </t>
    </r>
    <r>
      <rPr>
        <u/>
        <sz val="9"/>
        <rFont val="Helvetica"/>
      </rPr>
      <t>(même en cas de PV de continuité du CdC prévu par l'entreprise)</t>
    </r>
  </si>
  <si>
    <t>Liaisons CFO normales</t>
  </si>
  <si>
    <t>Liaisons CFO ondulées</t>
  </si>
  <si>
    <t>Colliers de fixations entre chemins de câbles et perches</t>
  </si>
  <si>
    <t>TGBT (y/c normaux/secours et TD intégrés au poste HTA)</t>
  </si>
  <si>
    <t>Equipotentialités structurelles du bâtiment</t>
  </si>
  <si>
    <t>Etriés passes câbles  ''HILTI'' de fixations entre chemins de câbles et perches et pour tout câbles hors chemins de câbles</t>
  </si>
  <si>
    <t>Liaisons perches (ou boites de sol)-Points de consolidation</t>
  </si>
  <si>
    <t>Comptages comunicants</t>
  </si>
  <si>
    <t>BAES</t>
  </si>
  <si>
    <t>5.17</t>
  </si>
  <si>
    <t>Evacuation (y/c câblage)</t>
  </si>
  <si>
    <t>Ambiance (y/c câblage)</t>
  </si>
  <si>
    <t xml:space="preserve">CFO NORMAL </t>
  </si>
  <si>
    <t>CFO ONDULÉ</t>
  </si>
  <si>
    <t>Liasons CFO perches/points de consolidation</t>
  </si>
  <si>
    <t>Netoyage des équipements en faux plancher</t>
  </si>
  <si>
    <t>Généralités</t>
  </si>
  <si>
    <t>Cellule C13-100</t>
  </si>
  <si>
    <t>TGBT (à chiffrer dans tableau électriques)</t>
  </si>
  <si>
    <t>Coffret normal secours (à chiffrer dans tableau électriques-TGBT)</t>
  </si>
  <si>
    <t>Poste de transformation (maintenance et nettoyage)</t>
  </si>
  <si>
    <t>Cheminements (chemins de câbles, goulottes, tubes, boites,,</t>
  </si>
  <si>
    <t>dépose Câblage CFO</t>
  </si>
  <si>
    <t>Liaisons équipotentielles</t>
  </si>
  <si>
    <t>Distribution terminale</t>
  </si>
  <si>
    <t>Dépose/ repose Câblage, appareillage et équipement terminaux suivant travaux de peibnture et faux plafond</t>
  </si>
  <si>
    <t>PSE</t>
  </si>
  <si>
    <t>PSE 1</t>
  </si>
  <si>
    <t>PSE 2</t>
  </si>
  <si>
    <t>PSE 3</t>
  </si>
  <si>
    <t>Dépose Transfo - Cellules</t>
  </si>
  <si>
    <t>Mois value tranche ferme</t>
  </si>
  <si>
    <t>Dépose de l'existant</t>
  </si>
  <si>
    <t>Poste serveur</t>
  </si>
  <si>
    <t>UTL</t>
  </si>
  <si>
    <t>Détecteur intrusion</t>
  </si>
  <si>
    <t>contacts magnétiques</t>
  </si>
  <si>
    <t>Lecteurs de badges</t>
  </si>
  <si>
    <t>Claviers</t>
  </si>
  <si>
    <t>Câblage de l'ensemble</t>
  </si>
  <si>
    <t>Programmation et mise en service</t>
  </si>
  <si>
    <t>Formation des utilisateurs</t>
  </si>
  <si>
    <t>Contrat de maintenance annuel (à annexer à la DPGF)</t>
  </si>
  <si>
    <t>Licence</t>
  </si>
  <si>
    <t>Sirènes</t>
  </si>
  <si>
    <t>Transmetteur télephonique</t>
  </si>
  <si>
    <t>TG ancienne PAC</t>
  </si>
  <si>
    <t xml:space="preserve">Cordons de brassage cuivre 2m en Patchsee en U/FTP </t>
  </si>
  <si>
    <t>injecteur lumineux</t>
  </si>
  <si>
    <t>Chemins de câble (cablofils) in tégrés aux baies</t>
  </si>
  <si>
    <t>Pièces de formes local VDI</t>
  </si>
  <si>
    <t>Pièces de formes local Cheminement du bâtiment</t>
  </si>
  <si>
    <t>Câblage depuis compteur vers TGBT</t>
  </si>
  <si>
    <t>Pose et raccordement du coffret en limite de propriété comprenant la coupure , le comptage et le disjoncteur de branchement</t>
  </si>
  <si>
    <t>5,12 à 5,15</t>
  </si>
  <si>
    <t>Intégrés au sous-total VDI ci-après</t>
  </si>
  <si>
    <t>TRANCHE OPTIONNELLE</t>
  </si>
  <si>
    <t xml:space="preserve">Montant total PSE HT : </t>
  </si>
  <si>
    <t xml:space="preserve">Montant total HT Avec PSE: </t>
  </si>
  <si>
    <t>DPGF LOT N° 01 ELECTRICITE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</si>
</sst>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,##0.00\ &quot;€&quot;"/>
    <numFmt numFmtId="165" formatCode="_-* #,##0.00\ _F_-;\-* #,##0.00\ _F_-;_-* &quot;-&quot;??\ _F_-;_-@_-"/>
    <numFmt numFmtId="166" formatCode="_-* #,##0.00\ [$€-1]_-;\-* #,##0.00\ [$€-1]_-;_-* &quot;-&quot;??\ [$€-1]_-"/>
    <numFmt numFmtId="167" formatCode="#,##0.00&quot;  &quot;"/>
    <numFmt numFmtId="168" formatCode="#,##0&quot;  &quot;"/>
    <numFmt numFmtId="169" formatCode="0&quot;   &quot;"/>
    <numFmt numFmtId="170" formatCode="#,##0.00&quot; &quot;"/>
    <numFmt numFmtId="171" formatCode="#,##0.00\ _€"/>
  </numFmts>
  <fonts count="30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Helv"/>
    </font>
    <font>
      <sz val="10"/>
      <name val="Geneva"/>
    </font>
    <font>
      <u/>
      <sz val="10"/>
      <color indexed="12"/>
      <name val="Arial"/>
      <family val="2"/>
    </font>
    <font>
      <sz val="11"/>
      <color rgb="FF000000"/>
      <name val="Liberation Sans"/>
    </font>
    <font>
      <sz val="10"/>
      <name val="Helvetica"/>
      <family val="2"/>
    </font>
    <font>
      <b/>
      <sz val="12"/>
      <color rgb="FF2F5496"/>
      <name val="Helvetica"/>
    </font>
    <font>
      <b/>
      <sz val="12"/>
      <name val="Helvetica"/>
    </font>
    <font>
      <sz val="12"/>
      <name val="MS Sans Serif"/>
    </font>
    <font>
      <b/>
      <sz val="9"/>
      <name val="Helvetica"/>
    </font>
    <font>
      <sz val="9"/>
      <name val="Helvetica"/>
    </font>
    <font>
      <sz val="9"/>
      <name val="Helvetica"/>
      <family val="2"/>
    </font>
    <font>
      <b/>
      <sz val="9"/>
      <name val="Helvetica"/>
      <family val="2"/>
    </font>
    <font>
      <b/>
      <sz val="9"/>
      <color theme="0"/>
      <name val="Helvetica"/>
    </font>
    <font>
      <sz val="9"/>
      <color theme="0"/>
      <name val="Helvetica"/>
    </font>
    <font>
      <sz val="10"/>
      <color theme="0"/>
      <name val="Helvetica"/>
    </font>
    <font>
      <b/>
      <sz val="10"/>
      <name val="Helvetica"/>
    </font>
    <font>
      <b/>
      <sz val="12"/>
      <name val="MS Sans Serif"/>
    </font>
    <font>
      <sz val="7"/>
      <name val="Helvetica"/>
      <family val="2"/>
    </font>
    <font>
      <b/>
      <sz val="11"/>
      <color theme="1"/>
      <name val="Calibri"/>
      <family val="2"/>
      <scheme val="minor"/>
    </font>
    <font>
      <b/>
      <sz val="11"/>
      <name val="Helvetica"/>
      <family val="2"/>
    </font>
    <font>
      <u/>
      <sz val="9"/>
      <name val="Helvetica"/>
    </font>
    <font>
      <sz val="8"/>
      <name val="Calibri"/>
      <family val="2"/>
      <scheme val="minor"/>
    </font>
    <font>
      <sz val="8"/>
      <name val="Helvetica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40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3" fillId="0" borderId="0">
      <alignment horizontal="right" vertical="center"/>
    </xf>
    <xf numFmtId="0" fontId="5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7" fillId="0" borderId="0"/>
    <xf numFmtId="0" fontId="8" fillId="0" borderId="0">
      <protection locked="0"/>
    </xf>
    <xf numFmtId="0" fontId="13" fillId="0" borderId="1" applyNumberFormat="0" applyFill="0" applyBorder="0">
      <alignment horizontal="center"/>
      <protection locked="0"/>
    </xf>
    <xf numFmtId="0" fontId="14" fillId="0" borderId="12" applyNumberFormat="0" applyFill="0" applyBorder="0" applyAlignment="0">
      <protection locked="0"/>
    </xf>
    <xf numFmtId="0" fontId="13" fillId="0" borderId="1" applyNumberFormat="0" applyFill="0" applyBorder="0">
      <alignment horizontal="center"/>
      <protection locked="0"/>
    </xf>
    <xf numFmtId="169" fontId="13" fillId="0" borderId="1" applyFill="0" applyBorder="0" applyAlignment="0">
      <protection locked="0"/>
    </xf>
    <xf numFmtId="167" fontId="13" fillId="0" borderId="1" applyFill="0" applyBorder="0" applyAlignment="0">
      <protection locked="0"/>
    </xf>
    <xf numFmtId="167" fontId="13" fillId="0" borderId="1" applyFill="0" applyBorder="0" applyAlignment="0"/>
    <xf numFmtId="0" fontId="15" fillId="0" borderId="1" applyNumberFormat="0" applyFill="0" applyBorder="0">
      <alignment horizontal="left"/>
      <protection locked="0"/>
    </xf>
    <xf numFmtId="0" fontId="15" fillId="0" borderId="0" applyNumberFormat="0" applyFill="0" applyBorder="0">
      <alignment horizontal="right"/>
      <protection locked="0"/>
    </xf>
    <xf numFmtId="170" fontId="15" fillId="0" borderId="13" applyFill="0" applyBorder="0" applyAlignment="0"/>
    <xf numFmtId="44" fontId="2" fillId="0" borderId="0" applyFont="0" applyFill="0" applyBorder="0" applyAlignment="0" applyProtection="0"/>
    <xf numFmtId="0" fontId="2" fillId="0" borderId="0"/>
  </cellStyleXfs>
  <cellXfs count="267">
    <xf numFmtId="0" fontId="0" fillId="0" borderId="0" xfId="0"/>
    <xf numFmtId="0" fontId="1" fillId="0" borderId="0" xfId="1"/>
    <xf numFmtId="0" fontId="8" fillId="0" borderId="0" xfId="21" applyProtection="1"/>
    <xf numFmtId="0" fontId="12" fillId="0" borderId="7" xfId="21" applyFont="1" applyBorder="1" applyAlignment="1" applyProtection="1">
      <alignment horizontal="left" vertical="center"/>
    </xf>
    <xf numFmtId="0" fontId="12" fillId="0" borderId="8" xfId="21" applyFont="1" applyBorder="1" applyAlignment="1" applyProtection="1">
      <alignment vertical="center"/>
    </xf>
    <xf numFmtId="0" fontId="12" fillId="0" borderId="9" xfId="21" applyFont="1" applyBorder="1" applyAlignment="1" applyProtection="1">
      <alignment horizontal="centerContinuous" vertical="center"/>
    </xf>
    <xf numFmtId="0" fontId="12" fillId="0" borderId="10" xfId="21" applyFont="1" applyBorder="1" applyAlignment="1" applyProtection="1">
      <alignment horizontal="centerContinuous" vertical="center"/>
    </xf>
    <xf numFmtId="0" fontId="12" fillId="0" borderId="11" xfId="21" applyFont="1" applyBorder="1" applyAlignment="1" applyProtection="1">
      <alignment horizontal="center" vertical="center"/>
    </xf>
    <xf numFmtId="0" fontId="12" fillId="0" borderId="11" xfId="21" applyFont="1" applyBorder="1" applyAlignment="1" applyProtection="1">
      <alignment horizontal="center" vertical="center" wrapText="1"/>
    </xf>
    <xf numFmtId="167" fontId="12" fillId="0" borderId="11" xfId="21" applyNumberFormat="1" applyFont="1" applyBorder="1" applyAlignment="1">
      <alignment horizontal="center" vertical="center"/>
      <protection locked="0"/>
    </xf>
    <xf numFmtId="0" fontId="8" fillId="0" borderId="9" xfId="21" applyBorder="1" applyProtection="1"/>
    <xf numFmtId="0" fontId="13" fillId="0" borderId="4" xfId="22" applyBorder="1" applyAlignment="1" applyProtection="1">
      <alignment horizontal="left"/>
    </xf>
    <xf numFmtId="0" fontId="13" fillId="0" borderId="12" xfId="22" applyBorder="1" applyProtection="1">
      <alignment horizontal="center"/>
    </xf>
    <xf numFmtId="0" fontId="14" fillId="0" borderId="0" xfId="23" applyBorder="1" applyProtection="1"/>
    <xf numFmtId="0" fontId="14" fillId="0" borderId="3" xfId="23" applyBorder="1" applyProtection="1"/>
    <xf numFmtId="0" fontId="13" fillId="0" borderId="1" xfId="24" applyBorder="1" applyProtection="1">
      <alignment horizontal="center"/>
    </xf>
    <xf numFmtId="169" fontId="13" fillId="0" borderId="1" xfId="25" applyBorder="1" applyAlignment="1" applyProtection="1">
      <alignment horizontal="center"/>
    </xf>
    <xf numFmtId="167" fontId="13" fillId="0" borderId="1" xfId="26" applyBorder="1">
      <protection locked="0"/>
    </xf>
    <xf numFmtId="0" fontId="14" fillId="0" borderId="4" xfId="23" applyBorder="1" applyAlignment="1" applyProtection="1">
      <alignment horizontal="left"/>
    </xf>
    <xf numFmtId="0" fontId="14" fillId="0" borderId="12" xfId="23" applyBorder="1" applyAlignment="1" applyProtection="1">
      <alignment horizontal="center"/>
    </xf>
    <xf numFmtId="0" fontId="16" fillId="4" borderId="4" xfId="28" applyFont="1" applyFill="1" applyBorder="1" applyProtection="1">
      <alignment horizontal="left"/>
    </xf>
    <xf numFmtId="0" fontId="17" fillId="4" borderId="12" xfId="23" applyFont="1" applyFill="1" applyBorder="1" applyAlignment="1" applyProtection="1">
      <alignment horizontal="center"/>
    </xf>
    <xf numFmtId="0" fontId="16" fillId="4" borderId="0" xfId="28" applyFont="1" applyFill="1" applyBorder="1" applyProtection="1">
      <alignment horizontal="left"/>
    </xf>
    <xf numFmtId="0" fontId="16" fillId="4" borderId="3" xfId="28" applyFont="1" applyFill="1" applyBorder="1" applyProtection="1">
      <alignment horizontal="left"/>
    </xf>
    <xf numFmtId="0" fontId="17" fillId="4" borderId="1" xfId="24" applyFont="1" applyFill="1" applyBorder="1" applyProtection="1">
      <alignment horizontal="center"/>
    </xf>
    <xf numFmtId="169" fontId="17" fillId="4" borderId="1" xfId="25" applyFont="1" applyFill="1" applyBorder="1" applyAlignment="1" applyProtection="1">
      <alignment horizontal="center"/>
    </xf>
    <xf numFmtId="167" fontId="17" fillId="4" borderId="1" xfId="26" applyFont="1" applyFill="1" applyBorder="1">
      <protection locked="0"/>
    </xf>
    <xf numFmtId="0" fontId="15" fillId="0" borderId="0" xfId="29" applyBorder="1" applyProtection="1">
      <alignment horizontal="right"/>
    </xf>
    <xf numFmtId="0" fontId="15" fillId="0" borderId="3" xfId="29" applyBorder="1" applyProtection="1">
      <alignment horizontal="right"/>
    </xf>
    <xf numFmtId="0" fontId="12" fillId="3" borderId="12" xfId="23" applyFont="1" applyFill="1" applyBorder="1" applyAlignment="1" applyProtection="1">
      <alignment horizontal="center"/>
    </xf>
    <xf numFmtId="0" fontId="12" fillId="3" borderId="0" xfId="23" applyFont="1" applyFill="1" applyBorder="1" applyProtection="1"/>
    <xf numFmtId="0" fontId="12" fillId="3" borderId="3" xfId="23" applyFont="1" applyFill="1" applyBorder="1" applyProtection="1"/>
    <xf numFmtId="0" fontId="12" fillId="3" borderId="1" xfId="24" applyFont="1" applyFill="1" applyBorder="1" applyProtection="1">
      <alignment horizontal="center"/>
    </xf>
    <xf numFmtId="169" fontId="12" fillId="3" borderId="1" xfId="25" applyFont="1" applyFill="1" applyBorder="1" applyAlignment="1" applyProtection="1">
      <alignment horizontal="center"/>
    </xf>
    <xf numFmtId="0" fontId="12" fillId="3" borderId="12" xfId="23" applyFont="1" applyFill="1" applyBorder="1" applyAlignment="1" applyProtection="1">
      <alignment horizontal="left"/>
    </xf>
    <xf numFmtId="0" fontId="16" fillId="4" borderId="0" xfId="29" applyFont="1" applyFill="1" applyBorder="1" applyProtection="1">
      <alignment horizontal="right"/>
    </xf>
    <xf numFmtId="0" fontId="16" fillId="4" borderId="3" xfId="29" applyFont="1" applyFill="1" applyBorder="1" applyProtection="1">
      <alignment horizontal="right"/>
    </xf>
    <xf numFmtId="167" fontId="13" fillId="0" borderId="1" xfId="26" applyBorder="1" applyProtection="1"/>
    <xf numFmtId="167" fontId="13" fillId="0" borderId="0" xfId="26" applyBorder="1" applyProtection="1"/>
    <xf numFmtId="0" fontId="14" fillId="0" borderId="5" xfId="23" applyBorder="1" applyAlignment="1" applyProtection="1">
      <alignment horizontal="left"/>
    </xf>
    <xf numFmtId="0" fontId="14" fillId="0" borderId="14" xfId="23" applyBorder="1" applyAlignment="1" applyProtection="1">
      <alignment horizontal="center"/>
    </xf>
    <xf numFmtId="0" fontId="13" fillId="2" borderId="1" xfId="24" applyFill="1" applyBorder="1" applyProtection="1">
      <alignment horizontal="center"/>
    </xf>
    <xf numFmtId="169" fontId="13" fillId="2" borderId="1" xfId="25" applyFill="1" applyBorder="1" applyAlignment="1" applyProtection="1">
      <alignment horizontal="center"/>
    </xf>
    <xf numFmtId="167" fontId="13" fillId="2" borderId="1" xfId="26" applyFill="1" applyBorder="1" applyProtection="1"/>
    <xf numFmtId="167" fontId="13" fillId="2" borderId="0" xfId="26" applyFill="1" applyBorder="1" applyProtection="1"/>
    <xf numFmtId="0" fontId="9" fillId="0" borderId="17" xfId="21" applyFont="1" applyBorder="1" applyAlignment="1" applyProtection="1">
      <alignment horizontal="left"/>
    </xf>
    <xf numFmtId="0" fontId="10" fillId="0" borderId="18" xfId="21" applyFont="1" applyBorder="1" applyAlignment="1" applyProtection="1">
      <alignment horizontal="centerContinuous"/>
    </xf>
    <xf numFmtId="0" fontId="11" fillId="0" borderId="18" xfId="21" applyFont="1" applyBorder="1" applyAlignment="1" applyProtection="1">
      <alignment horizontal="centerContinuous"/>
    </xf>
    <xf numFmtId="0" fontId="8" fillId="0" borderId="18" xfId="21" applyBorder="1" applyAlignment="1" applyProtection="1">
      <alignment horizontal="centerContinuous"/>
    </xf>
    <xf numFmtId="168" fontId="11" fillId="0" borderId="18" xfId="21" applyNumberFormat="1" applyFont="1" applyBorder="1" applyAlignment="1" applyProtection="1">
      <alignment horizontal="centerContinuous"/>
    </xf>
    <xf numFmtId="0" fontId="8" fillId="0" borderId="16" xfId="21" applyBorder="1" applyAlignment="1" applyProtection="1">
      <alignment horizontal="left"/>
    </xf>
    <xf numFmtId="0" fontId="8" fillId="0" borderId="20" xfId="21" applyBorder="1" applyProtection="1"/>
    <xf numFmtId="167" fontId="12" fillId="0" borderId="21" xfId="21" applyNumberFormat="1" applyFont="1" applyBorder="1" applyAlignment="1" applyProtection="1">
      <alignment horizontal="center" vertical="center"/>
    </xf>
    <xf numFmtId="167" fontId="13" fillId="0" borderId="20" xfId="27" applyBorder="1"/>
    <xf numFmtId="0" fontId="18" fillId="4" borderId="0" xfId="21" applyFont="1" applyFill="1" applyProtection="1"/>
    <xf numFmtId="167" fontId="17" fillId="4" borderId="20" xfId="27" applyFont="1" applyFill="1" applyBorder="1"/>
    <xf numFmtId="0" fontId="12" fillId="3" borderId="4" xfId="23" applyFont="1" applyFill="1" applyBorder="1" applyAlignment="1" applyProtection="1">
      <alignment horizontal="left"/>
    </xf>
    <xf numFmtId="0" fontId="17" fillId="4" borderId="4" xfId="23" applyFont="1" applyFill="1" applyBorder="1" applyAlignment="1" applyProtection="1">
      <alignment horizontal="left"/>
    </xf>
    <xf numFmtId="168" fontId="13" fillId="0" borderId="20" xfId="27" applyNumberFormat="1" applyBorder="1"/>
    <xf numFmtId="164" fontId="13" fillId="2" borderId="20" xfId="27" applyNumberFormat="1" applyFill="1" applyBorder="1"/>
    <xf numFmtId="164" fontId="15" fillId="2" borderId="20" xfId="30" applyNumberFormat="1" applyFill="1" applyBorder="1"/>
    <xf numFmtId="0" fontId="20" fillId="0" borderId="18" xfId="21" applyFont="1" applyBorder="1" applyAlignment="1" applyProtection="1">
      <alignment horizontal="center"/>
    </xf>
    <xf numFmtId="0" fontId="14" fillId="0" borderId="0" xfId="23" applyFill="1" applyBorder="1" applyProtection="1"/>
    <xf numFmtId="0" fontId="14" fillId="0" borderId="3" xfId="23" applyFill="1" applyBorder="1" applyProtection="1"/>
    <xf numFmtId="0" fontId="13" fillId="0" borderId="1" xfId="24" applyFill="1" applyBorder="1" applyProtection="1">
      <alignment horizontal="center"/>
    </xf>
    <xf numFmtId="169" fontId="13" fillId="0" borderId="1" xfId="25" applyFill="1" applyBorder="1" applyAlignment="1" applyProtection="1">
      <alignment horizontal="center"/>
    </xf>
    <xf numFmtId="0" fontId="14" fillId="0" borderId="12" xfId="23" applyBorder="1" applyAlignment="1" applyProtection="1">
      <alignment horizontal="right"/>
    </xf>
    <xf numFmtId="0" fontId="21" fillId="0" borderId="0" xfId="23" applyFont="1" applyBorder="1" applyProtection="1"/>
    <xf numFmtId="0" fontId="12" fillId="5" borderId="4" xfId="23" applyFont="1" applyFill="1" applyBorder="1" applyAlignment="1" applyProtection="1">
      <alignment horizontal="left"/>
    </xf>
    <xf numFmtId="0" fontId="12" fillId="5" borderId="12" xfId="23" applyFont="1" applyFill="1" applyBorder="1" applyAlignment="1" applyProtection="1">
      <alignment horizontal="center"/>
    </xf>
    <xf numFmtId="0" fontId="12" fillId="5" borderId="0" xfId="23" applyFont="1" applyFill="1" applyBorder="1" applyProtection="1"/>
    <xf numFmtId="0" fontId="12" fillId="5" borderId="3" xfId="23" applyFont="1" applyFill="1" applyBorder="1" applyProtection="1"/>
    <xf numFmtId="0" fontId="12" fillId="5" borderId="1" xfId="24" applyFont="1" applyFill="1" applyBorder="1" applyProtection="1">
      <alignment horizontal="center"/>
    </xf>
    <xf numFmtId="169" fontId="12" fillId="5" borderId="1" xfId="25" applyFont="1" applyFill="1" applyBorder="1" applyAlignment="1" applyProtection="1">
      <alignment horizontal="center"/>
    </xf>
    <xf numFmtId="167" fontId="12" fillId="5" borderId="1" xfId="26" applyFont="1" applyFill="1" applyBorder="1">
      <protection locked="0"/>
    </xf>
    <xf numFmtId="167" fontId="12" fillId="5" borderId="20" xfId="27" applyFont="1" applyFill="1" applyBorder="1"/>
    <xf numFmtId="0" fontId="12" fillId="3" borderId="22" xfId="23" applyFont="1" applyFill="1" applyBorder="1" applyAlignment="1" applyProtection="1">
      <alignment horizontal="left"/>
    </xf>
    <xf numFmtId="0" fontId="12" fillId="3" borderId="23" xfId="23" applyFont="1" applyFill="1" applyBorder="1" applyAlignment="1" applyProtection="1">
      <alignment horizontal="center"/>
    </xf>
    <xf numFmtId="0" fontId="12" fillId="3" borderId="18" xfId="23" applyFont="1" applyFill="1" applyBorder="1" applyProtection="1"/>
    <xf numFmtId="0" fontId="12" fillId="3" borderId="24" xfId="23" applyFont="1" applyFill="1" applyBorder="1" applyProtection="1"/>
    <xf numFmtId="0" fontId="12" fillId="3" borderId="25" xfId="24" applyFont="1" applyFill="1" applyBorder="1" applyProtection="1">
      <alignment horizontal="center"/>
    </xf>
    <xf numFmtId="169" fontId="12" fillId="3" borderId="25" xfId="25" applyFont="1" applyFill="1" applyBorder="1" applyAlignment="1" applyProtection="1">
      <alignment horizontal="center"/>
    </xf>
    <xf numFmtId="167" fontId="12" fillId="3" borderId="25" xfId="26" applyFont="1" applyFill="1" applyBorder="1">
      <protection locked="0"/>
    </xf>
    <xf numFmtId="167" fontId="19" fillId="3" borderId="18" xfId="21" applyNumberFormat="1" applyFont="1" applyFill="1" applyBorder="1" applyProtection="1"/>
    <xf numFmtId="167" fontId="12" fillId="3" borderId="19" xfId="27" applyFont="1" applyFill="1" applyBorder="1"/>
    <xf numFmtId="0" fontId="15" fillId="5" borderId="0" xfId="29" applyFill="1" applyBorder="1" applyProtection="1">
      <alignment horizontal="right"/>
    </xf>
    <xf numFmtId="0" fontId="15" fillId="5" borderId="3" xfId="29" applyFill="1" applyBorder="1" applyProtection="1">
      <alignment horizontal="right"/>
    </xf>
    <xf numFmtId="0" fontId="13" fillId="5" borderId="1" xfId="24" applyFill="1" applyBorder="1" applyProtection="1">
      <alignment horizontal="center"/>
    </xf>
    <xf numFmtId="169" fontId="13" fillId="5" borderId="1" xfId="25" applyFill="1" applyBorder="1" applyAlignment="1" applyProtection="1">
      <alignment horizontal="center"/>
    </xf>
    <xf numFmtId="167" fontId="13" fillId="5" borderId="1" xfId="26" applyFill="1" applyBorder="1" applyProtection="1"/>
    <xf numFmtId="167" fontId="13" fillId="5" borderId="0" xfId="26" applyFill="1" applyBorder="1" applyProtection="1"/>
    <xf numFmtId="164" fontId="15" fillId="5" borderId="20" xfId="30" applyNumberFormat="1" applyFill="1" applyBorder="1"/>
    <xf numFmtId="0" fontId="15" fillId="0" borderId="2" xfId="29" applyBorder="1" applyProtection="1">
      <alignment horizontal="right"/>
    </xf>
    <xf numFmtId="0" fontId="15" fillId="5" borderId="2" xfId="29" applyFill="1" applyBorder="1" applyProtection="1">
      <alignment horizontal="right"/>
    </xf>
    <xf numFmtId="0" fontId="15" fillId="5" borderId="15" xfId="29" applyFill="1" applyBorder="1" applyProtection="1">
      <alignment horizontal="right"/>
    </xf>
    <xf numFmtId="0" fontId="13" fillId="5" borderId="6" xfId="24" applyFill="1" applyBorder="1" applyProtection="1">
      <alignment horizontal="center"/>
    </xf>
    <xf numFmtId="169" fontId="13" fillId="5" borderId="6" xfId="25" applyFill="1" applyBorder="1" applyAlignment="1" applyProtection="1">
      <alignment horizontal="center"/>
    </xf>
    <xf numFmtId="167" fontId="13" fillId="5" borderId="6" xfId="26" applyFill="1" applyBorder="1" applyProtection="1"/>
    <xf numFmtId="167" fontId="13" fillId="5" borderId="2" xfId="26" applyFill="1" applyBorder="1" applyProtection="1"/>
    <xf numFmtId="0" fontId="8" fillId="5" borderId="2" xfId="21" applyFill="1" applyBorder="1" applyProtection="1"/>
    <xf numFmtId="164" fontId="15" fillId="5" borderId="26" xfId="30" applyNumberFormat="1" applyFill="1" applyBorder="1"/>
    <xf numFmtId="0" fontId="13" fillId="0" borderId="1" xfId="24" applyBorder="1" applyAlignment="1" applyProtection="1">
      <alignment horizontal="center" vertical="center"/>
    </xf>
    <xf numFmtId="169" fontId="13" fillId="0" borderId="1" xfId="25" applyBorder="1" applyAlignment="1" applyProtection="1">
      <alignment horizontal="center" vertical="center"/>
    </xf>
    <xf numFmtId="167" fontId="13" fillId="0" borderId="1" xfId="26" applyBorder="1" applyAlignment="1">
      <alignment vertical="center"/>
      <protection locked="0"/>
    </xf>
    <xf numFmtId="0" fontId="8" fillId="0" borderId="0" xfId="21" applyAlignment="1" applyProtection="1">
      <alignment vertical="center"/>
    </xf>
    <xf numFmtId="167" fontId="13" fillId="0" borderId="20" xfId="27" applyBorder="1" applyAlignment="1">
      <alignment vertical="center"/>
    </xf>
    <xf numFmtId="167" fontId="17" fillId="4" borderId="1" xfId="26" applyFont="1" applyFill="1" applyBorder="1" applyAlignment="1">
      <alignment vertical="center"/>
      <protection locked="0"/>
    </xf>
    <xf numFmtId="0" fontId="18" fillId="4" borderId="0" xfId="21" applyFont="1" applyFill="1" applyAlignment="1" applyProtection="1">
      <alignment vertical="center"/>
    </xf>
    <xf numFmtId="167" fontId="17" fillId="4" borderId="20" xfId="27" applyFont="1" applyFill="1" applyBorder="1" applyAlignment="1">
      <alignment vertical="center"/>
    </xf>
    <xf numFmtId="167" fontId="18" fillId="4" borderId="0" xfId="21" applyNumberFormat="1" applyFont="1" applyFill="1" applyAlignment="1" applyProtection="1">
      <alignment vertical="center"/>
    </xf>
    <xf numFmtId="170" fontId="15" fillId="0" borderId="20" xfId="30" applyBorder="1" applyAlignment="1">
      <alignment vertical="center"/>
    </xf>
    <xf numFmtId="0" fontId="1" fillId="0" borderId="0" xfId="1" applyAlignment="1">
      <alignment vertical="center"/>
    </xf>
    <xf numFmtId="168" fontId="13" fillId="0" borderId="0" xfId="27" applyNumberFormat="1" applyBorder="1" applyAlignment="1">
      <alignment vertical="center"/>
    </xf>
    <xf numFmtId="0" fontId="8" fillId="0" borderId="20" xfId="21" applyBorder="1" applyAlignment="1" applyProtection="1">
      <alignment vertical="center"/>
    </xf>
    <xf numFmtId="167" fontId="12" fillId="3" borderId="1" xfId="26" applyFont="1" applyFill="1" applyBorder="1" applyAlignment="1">
      <alignment vertical="center"/>
      <protection locked="0"/>
    </xf>
    <xf numFmtId="167" fontId="19" fillId="3" borderId="0" xfId="21" applyNumberFormat="1" applyFont="1" applyFill="1" applyAlignment="1" applyProtection="1">
      <alignment vertical="center"/>
    </xf>
    <xf numFmtId="167" fontId="12" fillId="3" borderId="20" xfId="27" applyFont="1" applyFill="1" applyBorder="1" applyAlignment="1">
      <alignment vertical="center"/>
    </xf>
    <xf numFmtId="167" fontId="13" fillId="0" borderId="1" xfId="26" applyFill="1" applyBorder="1" applyAlignment="1">
      <alignment vertical="center"/>
      <protection locked="0"/>
    </xf>
    <xf numFmtId="0" fontId="12" fillId="2" borderId="4" xfId="23" applyFont="1" applyFill="1" applyBorder="1" applyAlignment="1" applyProtection="1">
      <alignment horizontal="left"/>
    </xf>
    <xf numFmtId="0" fontId="12" fillId="2" borderId="12" xfId="23" applyFont="1" applyFill="1" applyBorder="1" applyAlignment="1" applyProtection="1">
      <alignment horizontal="center"/>
    </xf>
    <xf numFmtId="0" fontId="12" fillId="2" borderId="0" xfId="23" applyFont="1" applyFill="1" applyBorder="1" applyProtection="1"/>
    <xf numFmtId="0" fontId="12" fillId="2" borderId="3" xfId="23" applyFont="1" applyFill="1" applyBorder="1" applyProtection="1"/>
    <xf numFmtId="0" fontId="12" fillId="2" borderId="1" xfId="24" applyFont="1" applyFill="1" applyBorder="1" applyProtection="1">
      <alignment horizontal="center"/>
    </xf>
    <xf numFmtId="169" fontId="12" fillId="2" borderId="1" xfId="25" applyFont="1" applyFill="1" applyBorder="1" applyAlignment="1" applyProtection="1">
      <alignment horizontal="center"/>
    </xf>
    <xf numFmtId="167" fontId="12" fillId="2" borderId="1" xfId="26" applyFont="1" applyFill="1" applyBorder="1" applyAlignment="1">
      <alignment vertical="center"/>
      <protection locked="0"/>
    </xf>
    <xf numFmtId="167" fontId="19" fillId="2" borderId="0" xfId="21" applyNumberFormat="1" applyFont="1" applyFill="1" applyAlignment="1" applyProtection="1">
      <alignment vertical="center"/>
    </xf>
    <xf numFmtId="167" fontId="12" fillId="2" borderId="20" xfId="27" applyFont="1" applyFill="1" applyBorder="1" applyAlignment="1">
      <alignment vertical="center"/>
    </xf>
    <xf numFmtId="0" fontId="14" fillId="2" borderId="4" xfId="23" applyFill="1" applyBorder="1" applyAlignment="1" applyProtection="1">
      <alignment horizontal="left"/>
    </xf>
    <xf numFmtId="0" fontId="8" fillId="2" borderId="0" xfId="21" applyFill="1" applyAlignment="1" applyProtection="1">
      <alignment vertical="center"/>
    </xf>
    <xf numFmtId="167" fontId="13" fillId="2" borderId="20" xfId="27" applyFill="1" applyBorder="1" applyAlignment="1">
      <alignment vertical="center"/>
    </xf>
    <xf numFmtId="0" fontId="22" fillId="0" borderId="0" xfId="0" applyFont="1"/>
    <xf numFmtId="0" fontId="12" fillId="2" borderId="12" xfId="23" applyFont="1" applyFill="1" applyBorder="1" applyAlignment="1" applyProtection="1">
      <alignment horizontal="left"/>
    </xf>
    <xf numFmtId="164" fontId="0" fillId="0" borderId="0" xfId="0" applyNumberFormat="1"/>
    <xf numFmtId="0" fontId="14" fillId="6" borderId="12" xfId="23" applyFill="1" applyBorder="1" applyAlignment="1" applyProtection="1">
      <alignment horizontal="center"/>
    </xf>
    <xf numFmtId="0" fontId="15" fillId="6" borderId="0" xfId="29" applyFill="1" applyBorder="1" applyProtection="1">
      <alignment horizontal="right"/>
    </xf>
    <xf numFmtId="0" fontId="15" fillId="6" borderId="3" xfId="29" applyFill="1" applyBorder="1" applyProtection="1">
      <alignment horizontal="right"/>
    </xf>
    <xf numFmtId="0" fontId="13" fillId="6" borderId="1" xfId="24" applyFill="1" applyBorder="1" applyProtection="1">
      <alignment horizontal="center"/>
    </xf>
    <xf numFmtId="169" fontId="13" fillId="6" borderId="1" xfId="25" applyFill="1" applyBorder="1" applyAlignment="1" applyProtection="1">
      <alignment horizontal="center"/>
    </xf>
    <xf numFmtId="167" fontId="13" fillId="6" borderId="1" xfId="26" applyFill="1" applyBorder="1" applyProtection="1"/>
    <xf numFmtId="167" fontId="13" fillId="6" borderId="0" xfId="26" applyFill="1" applyBorder="1" applyProtection="1"/>
    <xf numFmtId="164" fontId="15" fillId="6" borderId="20" xfId="30" applyNumberFormat="1" applyFill="1" applyBorder="1"/>
    <xf numFmtId="164" fontId="22" fillId="0" borderId="0" xfId="0" applyNumberFormat="1" applyFont="1"/>
    <xf numFmtId="0" fontId="14" fillId="0" borderId="4" xfId="23" applyBorder="1" applyAlignment="1" applyProtection="1">
      <alignment horizontal="left" vertical="center"/>
    </xf>
    <xf numFmtId="0" fontId="14" fillId="0" borderId="12" xfId="23" applyBorder="1" applyAlignment="1" applyProtection="1">
      <alignment horizontal="center" vertical="center"/>
    </xf>
    <xf numFmtId="169" fontId="13" fillId="0" borderId="1" xfId="25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164" fontId="22" fillId="0" borderId="0" xfId="0" applyNumberFormat="1" applyFont="1" applyAlignment="1">
      <alignment vertical="center"/>
    </xf>
    <xf numFmtId="0" fontId="22" fillId="0" borderId="3" xfId="0" applyFont="1" applyBorder="1"/>
    <xf numFmtId="171" fontId="22" fillId="0" borderId="0" xfId="0" applyNumberFormat="1" applyFont="1"/>
    <xf numFmtId="171" fontId="22" fillId="0" borderId="3" xfId="0" applyNumberFormat="1" applyFont="1" applyBorder="1"/>
    <xf numFmtId="0" fontId="14" fillId="0" borderId="12" xfId="23" applyBorder="1" applyAlignment="1" applyProtection="1">
      <alignment horizontal="left"/>
    </xf>
    <xf numFmtId="0" fontId="14" fillId="0" borderId="12" xfId="23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164" fontId="22" fillId="0" borderId="0" xfId="0" applyNumberFormat="1" applyFont="1" applyAlignment="1">
      <alignment horizontal="left" vertical="center"/>
    </xf>
    <xf numFmtId="167" fontId="13" fillId="0" borderId="1" xfId="26" applyBorder="1" applyAlignment="1">
      <alignment horizontal="right" vertical="center"/>
      <protection locked="0"/>
    </xf>
    <xf numFmtId="0" fontId="8" fillId="0" borderId="0" xfId="21" applyAlignment="1" applyProtection="1">
      <alignment horizontal="right" vertical="center"/>
    </xf>
    <xf numFmtId="167" fontId="13" fillId="0" borderId="20" xfId="27" applyBorder="1" applyAlignment="1">
      <alignment horizontal="right" vertical="center"/>
    </xf>
    <xf numFmtId="0" fontId="14" fillId="0" borderId="4" xfId="23" applyFill="1" applyBorder="1" applyAlignment="1" applyProtection="1">
      <alignment horizontal="left"/>
    </xf>
    <xf numFmtId="0" fontId="23" fillId="0" borderId="12" xfId="23" applyFont="1" applyFill="1" applyBorder="1" applyAlignment="1" applyProtection="1">
      <alignment horizontal="center"/>
    </xf>
    <xf numFmtId="171" fontId="12" fillId="0" borderId="12" xfId="24" applyNumberFormat="1" applyFont="1" applyFill="1" applyBorder="1" applyProtection="1">
      <alignment horizontal="center"/>
    </xf>
    <xf numFmtId="167" fontId="13" fillId="0" borderId="20" xfId="27" applyFill="1" applyBorder="1" applyAlignment="1">
      <alignment vertical="center"/>
    </xf>
    <xf numFmtId="167" fontId="16" fillId="4" borderId="20" xfId="27" applyFont="1" applyFill="1" applyBorder="1" applyAlignment="1">
      <alignment vertical="center"/>
    </xf>
    <xf numFmtId="167" fontId="16" fillId="4" borderId="20" xfId="27" applyFont="1" applyFill="1" applyBorder="1"/>
    <xf numFmtId="0" fontId="12" fillId="2" borderId="0" xfId="23" applyFont="1" applyFill="1" applyBorder="1" applyAlignment="1" applyProtection="1">
      <alignment horizontal="left"/>
    </xf>
    <xf numFmtId="0" fontId="0" fillId="0" borderId="0" xfId="0"/>
    <xf numFmtId="0" fontId="15" fillId="2" borderId="27" xfId="29" applyFill="1" applyBorder="1" applyProtection="1">
      <alignment horizontal="right"/>
    </xf>
    <xf numFmtId="0" fontId="13" fillId="2" borderId="27" xfId="24" applyFill="1" applyBorder="1" applyProtection="1">
      <alignment horizontal="center"/>
    </xf>
    <xf numFmtId="169" fontId="13" fillId="2" borderId="27" xfId="25" applyFill="1" applyBorder="1" applyAlignment="1" applyProtection="1">
      <alignment horizontal="center"/>
    </xf>
    <xf numFmtId="167" fontId="13" fillId="2" borderId="27" xfId="26" applyFill="1" applyBorder="1" applyProtection="1"/>
    <xf numFmtId="167" fontId="13" fillId="2" borderId="28" xfId="26" applyFill="1" applyBorder="1" applyProtection="1"/>
    <xf numFmtId="0" fontId="8" fillId="2" borderId="28" xfId="21" applyFill="1" applyBorder="1" applyProtection="1"/>
    <xf numFmtId="0" fontId="14" fillId="2" borderId="1" xfId="23" applyFill="1" applyBorder="1" applyProtection="1"/>
    <xf numFmtId="0" fontId="8" fillId="2" borderId="0" xfId="21" applyFill="1" applyBorder="1" applyProtection="1"/>
    <xf numFmtId="0" fontId="15" fillId="2" borderId="1" xfId="29" applyFill="1" applyBorder="1" applyProtection="1">
      <alignment horizontal="right"/>
    </xf>
    <xf numFmtId="164" fontId="15" fillId="5" borderId="31" xfId="30" applyNumberFormat="1" applyFill="1" applyBorder="1"/>
    <xf numFmtId="0" fontId="14" fillId="0" borderId="32" xfId="23" applyBorder="1" applyAlignment="1" applyProtection="1">
      <alignment horizontal="left"/>
    </xf>
    <xf numFmtId="0" fontId="14" fillId="0" borderId="33" xfId="23" applyBorder="1" applyAlignment="1" applyProtection="1">
      <alignment horizontal="center"/>
    </xf>
    <xf numFmtId="0" fontId="14" fillId="0" borderId="30" xfId="23" applyBorder="1" applyProtection="1"/>
    <xf numFmtId="0" fontId="14" fillId="0" borderId="34" xfId="23" applyBorder="1" applyProtection="1"/>
    <xf numFmtId="0" fontId="13" fillId="0" borderId="29" xfId="24" applyBorder="1" applyProtection="1">
      <alignment horizontal="center"/>
    </xf>
    <xf numFmtId="169" fontId="13" fillId="0" borderId="29" xfId="25" applyBorder="1" applyAlignment="1" applyProtection="1">
      <alignment horizontal="center"/>
    </xf>
    <xf numFmtId="167" fontId="13" fillId="0" borderId="29" xfId="26" applyBorder="1">
      <protection locked="0"/>
    </xf>
    <xf numFmtId="0" fontId="8" fillId="0" borderId="30" xfId="21" applyBorder="1" applyProtection="1"/>
    <xf numFmtId="167" fontId="13" fillId="0" borderId="31" xfId="27" applyBorder="1"/>
    <xf numFmtId="0" fontId="14" fillId="6" borderId="35" xfId="23" applyFill="1" applyBorder="1" applyAlignment="1" applyProtection="1">
      <alignment horizontal="center"/>
    </xf>
    <xf numFmtId="0" fontId="15" fillId="6" borderId="28" xfId="29" applyFill="1" applyBorder="1" applyProtection="1">
      <alignment horizontal="right"/>
    </xf>
    <xf numFmtId="0" fontId="15" fillId="6" borderId="36" xfId="29" applyFill="1" applyBorder="1" applyProtection="1">
      <alignment horizontal="right"/>
    </xf>
    <xf numFmtId="0" fontId="13" fillId="6" borderId="27" xfId="24" applyFill="1" applyBorder="1" applyProtection="1">
      <alignment horizontal="center"/>
    </xf>
    <xf numFmtId="169" fontId="13" fillId="6" borderId="27" xfId="25" applyFill="1" applyBorder="1" applyAlignment="1" applyProtection="1">
      <alignment horizontal="center"/>
    </xf>
    <xf numFmtId="167" fontId="13" fillId="6" borderId="27" xfId="26" applyFill="1" applyBorder="1" applyProtection="1"/>
    <xf numFmtId="167" fontId="13" fillId="6" borderId="28" xfId="26" applyFill="1" applyBorder="1" applyProtection="1"/>
    <xf numFmtId="0" fontId="8" fillId="6" borderId="28" xfId="21" applyFill="1" applyBorder="1" applyProtection="1"/>
    <xf numFmtId="0" fontId="8" fillId="6" borderId="0" xfId="21" applyFill="1" applyBorder="1" applyProtection="1"/>
    <xf numFmtId="0" fontId="8" fillId="0" borderId="0" xfId="21" applyBorder="1" applyProtection="1"/>
    <xf numFmtId="0" fontId="8" fillId="0" borderId="0" xfId="21" applyBorder="1" applyAlignment="1" applyProtection="1">
      <alignment vertical="center"/>
    </xf>
    <xf numFmtId="0" fontId="12" fillId="5" borderId="22" xfId="23" applyFont="1" applyFill="1" applyBorder="1" applyAlignment="1" applyProtection="1">
      <alignment horizontal="left"/>
    </xf>
    <xf numFmtId="0" fontId="12" fillId="5" borderId="23" xfId="23" applyFont="1" applyFill="1" applyBorder="1" applyAlignment="1" applyProtection="1">
      <alignment horizontal="center"/>
    </xf>
    <xf numFmtId="0" fontId="12" fillId="5" borderId="18" xfId="23" applyFont="1" applyFill="1" applyBorder="1" applyProtection="1"/>
    <xf numFmtId="0" fontId="12" fillId="5" borderId="24" xfId="23" applyFont="1" applyFill="1" applyBorder="1" applyProtection="1"/>
    <xf numFmtId="0" fontId="12" fillId="5" borderId="25" xfId="24" applyFont="1" applyFill="1" applyBorder="1" applyProtection="1">
      <alignment horizontal="center"/>
    </xf>
    <xf numFmtId="169" fontId="12" fillId="5" borderId="25" xfId="25" applyFont="1" applyFill="1" applyBorder="1" applyAlignment="1" applyProtection="1">
      <alignment horizontal="center"/>
    </xf>
    <xf numFmtId="167" fontId="12" fillId="5" borderId="25" xfId="26" applyFont="1" applyFill="1" applyBorder="1">
      <protection locked="0"/>
    </xf>
    <xf numFmtId="167" fontId="19" fillId="5" borderId="18" xfId="21" applyNumberFormat="1" applyFont="1" applyFill="1" applyBorder="1" applyProtection="1"/>
    <xf numFmtId="167" fontId="12" fillId="5" borderId="19" xfId="27" applyFont="1" applyFill="1" applyBorder="1"/>
    <xf numFmtId="0" fontId="8" fillId="5" borderId="0" xfId="21" applyFill="1" applyBorder="1" applyProtection="1"/>
    <xf numFmtId="167" fontId="19" fillId="5" borderId="0" xfId="21" applyNumberFormat="1" applyFont="1" applyFill="1" applyBorder="1" applyProtection="1"/>
    <xf numFmtId="0" fontId="14" fillId="0" borderId="37" xfId="23" applyBorder="1" applyAlignment="1" applyProtection="1">
      <alignment horizontal="left"/>
    </xf>
    <xf numFmtId="164" fontId="15" fillId="6" borderId="38" xfId="30" applyNumberFormat="1" applyFill="1" applyBorder="1"/>
    <xf numFmtId="0" fontId="14" fillId="6" borderId="14" xfId="23" applyFill="1" applyBorder="1" applyAlignment="1" applyProtection="1">
      <alignment horizontal="center"/>
    </xf>
    <xf numFmtId="0" fontId="15" fillId="6" borderId="2" xfId="29" applyFill="1" applyBorder="1" applyProtection="1">
      <alignment horizontal="right"/>
    </xf>
    <xf numFmtId="0" fontId="15" fillId="6" borderId="15" xfId="29" applyFill="1" applyBorder="1" applyProtection="1">
      <alignment horizontal="right"/>
    </xf>
    <xf numFmtId="0" fontId="13" fillId="6" borderId="6" xfId="24" applyFill="1" applyBorder="1" applyProtection="1">
      <alignment horizontal="center"/>
    </xf>
    <xf numFmtId="169" fontId="13" fillId="6" borderId="6" xfId="25" applyFill="1" applyBorder="1" applyAlignment="1" applyProtection="1">
      <alignment horizontal="center"/>
    </xf>
    <xf numFmtId="167" fontId="13" fillId="6" borderId="6" xfId="26" applyFill="1" applyBorder="1" applyProtection="1"/>
    <xf numFmtId="167" fontId="13" fillId="6" borderId="2" xfId="26" applyFill="1" applyBorder="1" applyProtection="1"/>
    <xf numFmtId="0" fontId="8" fillId="6" borderId="2" xfId="21" applyFill="1" applyBorder="1" applyProtection="1"/>
    <xf numFmtId="164" fontId="15" fillId="6" borderId="26" xfId="30" applyNumberFormat="1" applyFill="1" applyBorder="1"/>
    <xf numFmtId="0" fontId="16" fillId="4" borderId="22" xfId="28" applyFont="1" applyFill="1" applyBorder="1" applyProtection="1">
      <alignment horizontal="left"/>
    </xf>
    <xf numFmtId="0" fontId="17" fillId="4" borderId="23" xfId="23" applyFont="1" applyFill="1" applyBorder="1" applyAlignment="1" applyProtection="1">
      <alignment horizontal="center"/>
    </xf>
    <xf numFmtId="0" fontId="16" fillId="4" borderId="18" xfId="28" applyFont="1" applyFill="1" applyBorder="1" applyProtection="1">
      <alignment horizontal="left"/>
    </xf>
    <xf numFmtId="0" fontId="16" fillId="4" borderId="24" xfId="28" applyFont="1" applyFill="1" applyBorder="1" applyProtection="1">
      <alignment horizontal="left"/>
    </xf>
    <xf numFmtId="0" fontId="17" fillId="4" borderId="25" xfId="24" applyFont="1" applyFill="1" applyBorder="1" applyProtection="1">
      <alignment horizontal="center"/>
    </xf>
    <xf numFmtId="169" fontId="17" fillId="4" borderId="25" xfId="25" applyFont="1" applyFill="1" applyBorder="1" applyAlignment="1" applyProtection="1">
      <alignment horizontal="center"/>
    </xf>
    <xf numFmtId="167" fontId="17" fillId="4" borderId="25" xfId="26" applyFont="1" applyFill="1" applyBorder="1" applyAlignment="1">
      <alignment vertical="center"/>
      <protection locked="0"/>
    </xf>
    <xf numFmtId="0" fontId="18" fillId="4" borderId="18" xfId="21" applyFont="1" applyFill="1" applyBorder="1" applyAlignment="1" applyProtection="1">
      <alignment vertical="center"/>
    </xf>
    <xf numFmtId="167" fontId="17" fillId="4" borderId="19" xfId="27" applyFont="1" applyFill="1" applyBorder="1" applyAlignment="1">
      <alignment vertical="center"/>
    </xf>
    <xf numFmtId="0" fontId="1" fillId="0" borderId="0" xfId="1" applyBorder="1" applyAlignment="1">
      <alignment vertical="center"/>
    </xf>
    <xf numFmtId="0" fontId="19" fillId="3" borderId="0" xfId="21" applyFont="1" applyFill="1" applyBorder="1" applyAlignment="1" applyProtection="1">
      <alignment vertical="center"/>
    </xf>
    <xf numFmtId="167" fontId="19" fillId="3" borderId="0" xfId="21" applyNumberFormat="1" applyFont="1" applyFill="1" applyBorder="1" applyAlignment="1" applyProtection="1">
      <alignment vertical="center"/>
    </xf>
    <xf numFmtId="0" fontId="18" fillId="4" borderId="0" xfId="21" applyFont="1" applyFill="1" applyBorder="1" applyProtection="1"/>
    <xf numFmtId="164" fontId="15" fillId="2" borderId="38" xfId="30" applyNumberFormat="1" applyFill="1" applyBorder="1"/>
    <xf numFmtId="0" fontId="15" fillId="2" borderId="6" xfId="29" applyFill="1" applyBorder="1" applyProtection="1">
      <alignment horizontal="right"/>
    </xf>
    <xf numFmtId="0" fontId="13" fillId="2" borderId="6" xfId="24" applyFill="1" applyBorder="1" applyProtection="1">
      <alignment horizontal="center"/>
    </xf>
    <xf numFmtId="169" fontId="13" fillId="2" borderId="6" xfId="25" applyFill="1" applyBorder="1" applyAlignment="1" applyProtection="1">
      <alignment horizontal="center"/>
    </xf>
    <xf numFmtId="167" fontId="13" fillId="2" borderId="6" xfId="26" applyFill="1" applyBorder="1" applyProtection="1"/>
    <xf numFmtId="167" fontId="13" fillId="2" borderId="2" xfId="26" applyFill="1" applyBorder="1" applyProtection="1"/>
    <xf numFmtId="0" fontId="8" fillId="2" borderId="2" xfId="21" applyFill="1" applyBorder="1" applyProtection="1"/>
    <xf numFmtId="164" fontId="15" fillId="2" borderId="26" xfId="30" applyNumberFormat="1" applyFill="1" applyBorder="1"/>
    <xf numFmtId="0" fontId="14" fillId="0" borderId="0" xfId="23" applyBorder="1" applyAlignment="1" applyProtection="1">
      <alignment wrapText="1"/>
    </xf>
    <xf numFmtId="0" fontId="1" fillId="0" borderId="0" xfId="1"/>
    <xf numFmtId="0" fontId="1" fillId="0" borderId="3" xfId="1" applyBorder="1"/>
    <xf numFmtId="0" fontId="14" fillId="0" borderId="0" xfId="23" applyBorder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4" fillId="0" borderId="0" xfId="23" applyFill="1" applyBorder="1" applyAlignment="1" applyProtection="1">
      <alignment horizontal="left" vertical="center" wrapText="1"/>
    </xf>
    <xf numFmtId="0" fontId="14" fillId="0" borderId="0" xfId="23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4" fillId="0" borderId="0" xfId="23" applyBorder="1" applyAlignment="1" applyProtection="1"/>
    <xf numFmtId="0" fontId="0" fillId="0" borderId="0" xfId="0"/>
    <xf numFmtId="0" fontId="0" fillId="0" borderId="3" xfId="0" applyBorder="1"/>
    <xf numFmtId="0" fontId="26" fillId="0" borderId="0" xfId="23" applyFont="1" applyBorder="1" applyAlignment="1" applyProtection="1"/>
    <xf numFmtId="0" fontId="27" fillId="0" borderId="0" xfId="0" applyFont="1"/>
    <xf numFmtId="0" fontId="27" fillId="0" borderId="3" xfId="0" applyFont="1" applyBorder="1"/>
    <xf numFmtId="0" fontId="28" fillId="0" borderId="0" xfId="0" applyFont="1" applyAlignment="1">
      <alignment horizontal="left" vertical="center"/>
    </xf>
    <xf numFmtId="0" fontId="28" fillId="0" borderId="3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23" fillId="2" borderId="12" xfId="23" applyFont="1" applyFill="1" applyBorder="1" applyAlignment="1" applyProtection="1">
      <alignment horizontal="center"/>
    </xf>
    <xf numFmtId="0" fontId="22" fillId="0" borderId="0" xfId="0" applyFont="1"/>
    <xf numFmtId="0" fontId="22" fillId="0" borderId="3" xfId="0" applyFont="1" applyBorder="1"/>
    <xf numFmtId="171" fontId="12" fillId="2" borderId="12" xfId="24" applyNumberFormat="1" applyFont="1" applyFill="1" applyBorder="1" applyProtection="1">
      <alignment horizontal="center"/>
    </xf>
    <xf numFmtId="171" fontId="22" fillId="0" borderId="0" xfId="0" applyNumberFormat="1" applyFont="1"/>
    <xf numFmtId="171" fontId="22" fillId="0" borderId="3" xfId="0" applyNumberFormat="1" applyFont="1" applyBorder="1"/>
    <xf numFmtId="0" fontId="9" fillId="0" borderId="17" xfId="21" applyFont="1" applyBorder="1" applyAlignment="1" applyProtection="1">
      <alignment horizontal="right"/>
    </xf>
    <xf numFmtId="0" fontId="29" fillId="0" borderId="0" xfId="1" applyFont="1" applyAlignment="1">
      <alignment horizontal="center"/>
    </xf>
  </cellXfs>
  <cellStyles count="33">
    <cellStyle name="article" xfId="22" xr:uid="{ED6E0502-CA82-4AA0-A6A6-A9FA3082E328}"/>
    <cellStyle name="Désignation" xfId="23" xr:uid="{94482A05-DCE3-4C5E-B961-D2A327197150}"/>
    <cellStyle name="Euro" xfId="2" xr:uid="{770A1559-ABAB-4D53-BAB4-AD94766E5A45}"/>
    <cellStyle name="Euro 2" xfId="3" xr:uid="{DF46E0E3-EFE6-4260-BDA7-032CADB34484}"/>
    <cellStyle name="Euro 3" xfId="4" xr:uid="{8C3B30C4-FD17-49EF-855B-3140C24C42D8}"/>
    <cellStyle name="Lien hypertexte 2" xfId="5" xr:uid="{DF71A496-3D38-44ED-B55A-399341829051}"/>
    <cellStyle name="Lien hypertexte 2 2" xfId="6" xr:uid="{DCD7BE28-F111-464D-9810-B82476595E25}"/>
    <cellStyle name="Milliers 2" xfId="7" xr:uid="{3BD4A7B3-E792-42E8-8254-0D41B82535D4}"/>
    <cellStyle name="Milliers 3" xfId="8" xr:uid="{FD7BBE63-7C4F-4D49-92B0-5A5D334EC08F}"/>
    <cellStyle name="Milliers 4" xfId="9" xr:uid="{A5A345FB-DD2F-4EDA-8410-4783ACA228D3}"/>
    <cellStyle name="Monétaire 2" xfId="18" xr:uid="{C0791F05-DF7B-45FB-8F48-7F03385D5517}"/>
    <cellStyle name="Monétaire 2 2" xfId="31" xr:uid="{694D5D0A-F5F2-4B92-B8A6-214188E8EE7F}"/>
    <cellStyle name="Nb2dec" xfId="10" xr:uid="{519BF4C7-906D-4F7B-A654-FB3FB440A600}"/>
    <cellStyle name="Normal" xfId="0" builtinId="0"/>
    <cellStyle name="Normal 2" xfId="11" xr:uid="{8C877889-7180-4C71-AB1C-369F2D1F3F17}"/>
    <cellStyle name="Normal 2 2" xfId="12" xr:uid="{30AA0985-7FC1-45C0-88CF-D6625E58BDD1}"/>
    <cellStyle name="Normal 2 2 2" xfId="13" xr:uid="{44B23EEA-F5E1-4A7B-8BE4-C993C3289EF8}"/>
    <cellStyle name="Normal 2 3" xfId="19" xr:uid="{9DFA6D75-BC39-4E13-8E07-AAB649CAE279}"/>
    <cellStyle name="Normal 2 3 2" xfId="32" xr:uid="{DE0D2298-9F8B-45E2-976A-D7021A2E25C1}"/>
    <cellStyle name="Normal 2_ICI_DCE_BER_POL_NOT_12_15-16_cvc_ind1" xfId="14" xr:uid="{5B9D9C58-3C96-4636-9510-727DD2AD46AD}"/>
    <cellStyle name="Normal 3" xfId="15" xr:uid="{1A4FE5E6-472D-437A-864C-41656408E120}"/>
    <cellStyle name="Normal 3 2" xfId="16" xr:uid="{EF6BC7DE-4D7F-4E27-A926-A4044745EB0B}"/>
    <cellStyle name="Normal 4" xfId="20" xr:uid="{F2558A21-1546-44F3-AD67-C907EA25452A}"/>
    <cellStyle name="Normal 5" xfId="1" xr:uid="{FDF478C5-1D1A-471A-A8F9-70E4142A19E0}"/>
    <cellStyle name="Normal 8" xfId="17" xr:uid="{7ABB29F7-7117-4CB9-8777-B3E7B4C6E179}"/>
    <cellStyle name="Normal_CDPGF-TYPE" xfId="21" xr:uid="{2EECBDF3-6EFE-4C36-B225-7128AFFDE5F1}"/>
    <cellStyle name="Prix_unit" xfId="26" xr:uid="{592C0A2E-1972-4D2B-8FC9-E2D8E863E2A6}"/>
    <cellStyle name="Produits" xfId="27" xr:uid="{5315F534-9689-4F36-98DE-90C5AE869D3D}"/>
    <cellStyle name="Quantités" xfId="25" xr:uid="{9F7F4884-6D98-4258-B71C-10734BF8BE47}"/>
    <cellStyle name="soustitre" xfId="28" xr:uid="{F47D4D51-CC34-4AAF-8493-E9D7330E2EED}"/>
    <cellStyle name="soustotal" xfId="29" xr:uid="{94DE3FC1-429F-4E0D-9552-B7D117301179}"/>
    <cellStyle name="stproduit" xfId="30" xr:uid="{9EC4C617-C714-4897-8870-38B7E189E756}"/>
    <cellStyle name="Unités" xfId="24" xr:uid="{D69ABAD1-1556-4623-B5BC-FAE3510A99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78A48-559A-477A-B33F-9FD6978E5B60}">
  <dimension ref="A1:L265"/>
  <sheetViews>
    <sheetView tabSelected="1" view="pageBreakPreview" zoomScaleNormal="100" zoomScaleSheetLayoutView="100" workbookViewId="0">
      <selection activeCell="Q17" sqref="Q17"/>
    </sheetView>
  </sheetViews>
  <sheetFormatPr baseColWidth="10" defaultRowHeight="15"/>
  <cols>
    <col min="1" max="1" width="8.7109375" customWidth="1"/>
    <col min="2" max="2" width="4" customWidth="1"/>
    <col min="5" max="5" width="26.5703125" bestFit="1" customWidth="1"/>
  </cols>
  <sheetData>
    <row r="1" spans="1:11" ht="15.75">
      <c r="A1" s="45" t="s">
        <v>17</v>
      </c>
      <c r="B1" s="46"/>
      <c r="C1" s="47"/>
      <c r="D1" s="47"/>
      <c r="E1" s="47"/>
      <c r="F1" s="47"/>
      <c r="G1" s="61"/>
      <c r="H1" s="61"/>
      <c r="I1" s="48"/>
      <c r="J1" s="49"/>
      <c r="K1" s="265" t="s">
        <v>221</v>
      </c>
    </row>
    <row r="2" spans="1:11" ht="15.75" thickBot="1">
      <c r="A2" s="50"/>
      <c r="B2" s="1"/>
      <c r="C2" s="1"/>
      <c r="D2" s="1"/>
      <c r="E2" s="1"/>
      <c r="F2" s="1"/>
      <c r="G2" s="1"/>
      <c r="H2" s="266" t="s">
        <v>18</v>
      </c>
      <c r="I2" s="1"/>
      <c r="J2" s="1"/>
      <c r="K2" s="51"/>
    </row>
    <row r="3" spans="1:11" ht="24">
      <c r="A3" s="3" t="s">
        <v>19</v>
      </c>
      <c r="B3" s="4"/>
      <c r="C3" s="5" t="s">
        <v>20</v>
      </c>
      <c r="D3" s="5"/>
      <c r="E3" s="6"/>
      <c r="F3" s="7" t="s">
        <v>21</v>
      </c>
      <c r="G3" s="8" t="s">
        <v>22</v>
      </c>
      <c r="H3" s="8" t="s">
        <v>23</v>
      </c>
      <c r="I3" s="9" t="s">
        <v>24</v>
      </c>
      <c r="J3" s="10"/>
      <c r="K3" s="52"/>
    </row>
    <row r="4" spans="1:11">
      <c r="A4" s="11"/>
      <c r="B4" s="12"/>
      <c r="C4" s="13"/>
      <c r="D4" s="13"/>
      <c r="E4" s="14"/>
      <c r="F4" s="15"/>
      <c r="G4" s="15"/>
      <c r="H4" s="16"/>
      <c r="I4" s="17"/>
      <c r="J4" s="2"/>
      <c r="K4" s="53"/>
    </row>
    <row r="5" spans="1:11">
      <c r="A5" s="18"/>
      <c r="B5" s="19"/>
      <c r="C5" s="13"/>
      <c r="D5" s="13"/>
      <c r="E5" s="14"/>
      <c r="F5" s="15"/>
      <c r="G5" s="15"/>
      <c r="H5" s="16"/>
      <c r="I5" s="17"/>
      <c r="J5" s="2"/>
      <c r="K5" s="53"/>
    </row>
    <row r="6" spans="1:11">
      <c r="A6" s="20">
        <v>1</v>
      </c>
      <c r="B6" s="21"/>
      <c r="C6" s="22" t="s">
        <v>71</v>
      </c>
      <c r="D6" s="22"/>
      <c r="E6" s="23"/>
      <c r="F6" s="24"/>
      <c r="G6" s="24"/>
      <c r="H6" s="25"/>
      <c r="I6" s="26"/>
      <c r="J6" s="54"/>
      <c r="K6" s="55"/>
    </row>
    <row r="7" spans="1:11">
      <c r="A7" s="18"/>
      <c r="B7" s="19"/>
      <c r="C7" s="13" t="s">
        <v>25</v>
      </c>
      <c r="D7" s="13"/>
      <c r="E7" s="14"/>
      <c r="F7" s="15"/>
      <c r="G7" s="15"/>
      <c r="H7" s="16"/>
      <c r="I7" s="103"/>
      <c r="J7" s="104"/>
      <c r="K7" s="105"/>
    </row>
    <row r="8" spans="1:11">
      <c r="A8" s="18"/>
      <c r="B8" s="19"/>
      <c r="C8" s="27"/>
      <c r="D8" s="27"/>
      <c r="E8" s="28" t="s">
        <v>26</v>
      </c>
      <c r="F8" s="15" t="s">
        <v>27</v>
      </c>
      <c r="G8" s="15"/>
      <c r="H8" s="16"/>
      <c r="I8" s="103" t="s">
        <v>28</v>
      </c>
      <c r="J8" s="104"/>
      <c r="K8" s="105"/>
    </row>
    <row r="9" spans="1:11">
      <c r="A9" s="18"/>
      <c r="B9" s="19"/>
      <c r="C9" s="13"/>
      <c r="D9" s="13"/>
      <c r="E9" s="14"/>
      <c r="F9" s="15"/>
      <c r="G9" s="15"/>
      <c r="H9" s="16"/>
      <c r="I9" s="103"/>
      <c r="J9" s="104"/>
      <c r="K9" s="105"/>
    </row>
    <row r="10" spans="1:11">
      <c r="A10" s="20">
        <v>2</v>
      </c>
      <c r="B10" s="21"/>
      <c r="C10" s="22" t="s">
        <v>72</v>
      </c>
      <c r="D10" s="22"/>
      <c r="E10" s="23"/>
      <c r="F10" s="24"/>
      <c r="G10" s="24"/>
      <c r="H10" s="25"/>
      <c r="I10" s="106"/>
      <c r="J10" s="107"/>
      <c r="K10" s="108"/>
    </row>
    <row r="11" spans="1:11">
      <c r="A11" s="18"/>
      <c r="B11" s="19"/>
      <c r="C11" s="13" t="s">
        <v>29</v>
      </c>
      <c r="D11" s="13"/>
      <c r="E11" s="14"/>
      <c r="F11" s="15"/>
      <c r="G11" s="15"/>
      <c r="H11" s="16"/>
      <c r="I11" s="103"/>
      <c r="J11" s="104"/>
      <c r="K11" s="105"/>
    </row>
    <row r="12" spans="1:11">
      <c r="A12" s="18"/>
      <c r="B12" s="19"/>
      <c r="C12" s="27"/>
      <c r="D12" s="27"/>
      <c r="E12" s="28" t="s">
        <v>26</v>
      </c>
      <c r="F12" s="15" t="s">
        <v>27</v>
      </c>
      <c r="G12" s="15"/>
      <c r="H12" s="16"/>
      <c r="I12" s="103" t="s">
        <v>28</v>
      </c>
      <c r="J12" s="104"/>
      <c r="K12" s="105"/>
    </row>
    <row r="13" spans="1:11">
      <c r="A13" s="18"/>
      <c r="B13" s="19"/>
      <c r="C13" s="13"/>
      <c r="D13" s="13"/>
      <c r="E13" s="14"/>
      <c r="F13" s="15"/>
      <c r="G13" s="15"/>
      <c r="H13" s="16"/>
      <c r="I13" s="103"/>
      <c r="J13" s="104"/>
      <c r="K13" s="105"/>
    </row>
    <row r="14" spans="1:11">
      <c r="A14" s="20">
        <v>3</v>
      </c>
      <c r="B14" s="21"/>
      <c r="C14" s="22" t="s">
        <v>73</v>
      </c>
      <c r="D14" s="22"/>
      <c r="E14" s="23"/>
      <c r="F14" s="24"/>
      <c r="G14" s="24"/>
      <c r="H14" s="25"/>
      <c r="I14" s="106"/>
      <c r="J14" s="107"/>
      <c r="K14" s="108"/>
    </row>
    <row r="15" spans="1:11">
      <c r="A15" s="18"/>
      <c r="B15" s="19"/>
      <c r="C15" s="13" t="s">
        <v>29</v>
      </c>
      <c r="D15" s="13"/>
      <c r="E15" s="14"/>
      <c r="F15" s="15"/>
      <c r="G15" s="15"/>
      <c r="H15" s="16"/>
      <c r="I15" s="103"/>
      <c r="J15" s="104"/>
      <c r="K15" s="105"/>
    </row>
    <row r="16" spans="1:11">
      <c r="A16" s="18"/>
      <c r="B16" s="19"/>
      <c r="C16" s="27"/>
      <c r="D16" s="27"/>
      <c r="E16" s="28" t="s">
        <v>26</v>
      </c>
      <c r="F16" s="15" t="s">
        <v>27</v>
      </c>
      <c r="G16" s="15"/>
      <c r="H16" s="16"/>
      <c r="I16" s="103" t="s">
        <v>28</v>
      </c>
      <c r="J16" s="104"/>
      <c r="K16" s="105"/>
    </row>
    <row r="17" spans="1:11">
      <c r="A17" s="18"/>
      <c r="B17" s="19"/>
      <c r="C17" s="13"/>
      <c r="D17" s="13"/>
      <c r="E17" s="14"/>
      <c r="F17" s="15"/>
      <c r="G17" s="15"/>
      <c r="H17" s="16"/>
      <c r="I17" s="103"/>
      <c r="J17" s="104"/>
      <c r="K17" s="105"/>
    </row>
    <row r="18" spans="1:11">
      <c r="A18" s="20">
        <v>4</v>
      </c>
      <c r="B18" s="21"/>
      <c r="C18" s="22" t="s">
        <v>30</v>
      </c>
      <c r="D18" s="22"/>
      <c r="E18" s="23"/>
      <c r="F18" s="24"/>
      <c r="G18" s="24"/>
      <c r="H18" s="25"/>
      <c r="I18" s="106"/>
      <c r="J18" s="109">
        <f>SUM(K20:K23)</f>
        <v>0</v>
      </c>
      <c r="K18" s="108"/>
    </row>
    <row r="19" spans="1:11">
      <c r="A19" s="18"/>
      <c r="B19" s="19"/>
      <c r="C19" s="13"/>
      <c r="D19" s="13"/>
      <c r="E19" s="14"/>
      <c r="F19" s="15"/>
      <c r="G19" s="15"/>
      <c r="H19" s="16"/>
      <c r="I19" s="103"/>
      <c r="J19" s="104"/>
      <c r="K19" s="105"/>
    </row>
    <row r="20" spans="1:11">
      <c r="A20" s="18"/>
      <c r="B20" s="19"/>
      <c r="C20" s="13" t="s">
        <v>31</v>
      </c>
      <c r="D20" s="13"/>
      <c r="E20" s="14"/>
      <c r="F20" s="15"/>
      <c r="G20" s="15">
        <v>1</v>
      </c>
      <c r="H20" s="16">
        <v>1</v>
      </c>
      <c r="I20" s="103"/>
      <c r="J20" s="104"/>
      <c r="K20" s="105">
        <f>H20*I20</f>
        <v>0</v>
      </c>
    </row>
    <row r="21" spans="1:11">
      <c r="A21" s="18"/>
      <c r="B21" s="19"/>
      <c r="C21" s="13" t="s">
        <v>32</v>
      </c>
      <c r="D21" s="13"/>
      <c r="E21" s="14"/>
      <c r="F21" s="15"/>
      <c r="G21" s="15">
        <v>1</v>
      </c>
      <c r="H21" s="16">
        <v>1</v>
      </c>
      <c r="I21" s="103"/>
      <c r="J21" s="104"/>
      <c r="K21" s="105">
        <f>H21*I21</f>
        <v>0</v>
      </c>
    </row>
    <row r="22" spans="1:11">
      <c r="A22" s="18"/>
      <c r="B22" s="19"/>
      <c r="C22" s="13" t="s">
        <v>33</v>
      </c>
      <c r="D22" s="13"/>
      <c r="E22" s="14"/>
      <c r="F22" s="15"/>
      <c r="G22" s="15">
        <v>1</v>
      </c>
      <c r="H22" s="16">
        <v>1</v>
      </c>
      <c r="I22" s="103"/>
      <c r="J22" s="104"/>
      <c r="K22" s="105">
        <f>H22*I22</f>
        <v>0</v>
      </c>
    </row>
    <row r="23" spans="1:11">
      <c r="A23" s="18"/>
      <c r="B23" s="19"/>
      <c r="C23" s="13" t="s">
        <v>34</v>
      </c>
      <c r="D23" s="13"/>
      <c r="E23" s="14"/>
      <c r="F23" s="15"/>
      <c r="G23" s="15">
        <v>1</v>
      </c>
      <c r="H23" s="16">
        <v>1</v>
      </c>
      <c r="I23" s="103"/>
      <c r="J23" s="104"/>
      <c r="K23" s="105">
        <f>H23*I23</f>
        <v>0</v>
      </c>
    </row>
    <row r="24" spans="1:11">
      <c r="A24" s="18"/>
      <c r="B24" s="19"/>
      <c r="C24" s="27"/>
      <c r="D24" s="27"/>
      <c r="E24" s="28" t="s">
        <v>26</v>
      </c>
      <c r="F24" s="15"/>
      <c r="G24" s="15"/>
      <c r="H24" s="16"/>
      <c r="I24" s="103"/>
      <c r="J24" s="104"/>
      <c r="K24" s="110">
        <f>SUM(K20:K23)</f>
        <v>0</v>
      </c>
    </row>
    <row r="25" spans="1:11">
      <c r="A25" s="20">
        <v>5</v>
      </c>
      <c r="B25" s="21"/>
      <c r="C25" s="22" t="s">
        <v>35</v>
      </c>
      <c r="D25" s="22"/>
      <c r="E25" s="23"/>
      <c r="F25" s="24"/>
      <c r="G25" s="24"/>
      <c r="H25" s="25"/>
      <c r="I25" s="106"/>
      <c r="J25" s="107"/>
      <c r="K25" s="108"/>
    </row>
    <row r="26" spans="1:11">
      <c r="A26" s="18"/>
      <c r="B26" s="19"/>
      <c r="C26" s="13"/>
      <c r="D26" s="13"/>
      <c r="E26" s="14"/>
      <c r="F26" s="15"/>
      <c r="G26" s="16"/>
      <c r="H26" s="17"/>
      <c r="I26" s="111"/>
      <c r="J26" s="112"/>
      <c r="K26" s="113"/>
    </row>
    <row r="27" spans="1:11">
      <c r="A27" s="56" t="s">
        <v>56</v>
      </c>
      <c r="B27" s="29"/>
      <c r="C27" s="30" t="s">
        <v>3</v>
      </c>
      <c r="D27" s="30"/>
      <c r="E27" s="31"/>
      <c r="F27" s="32"/>
      <c r="G27" s="33"/>
      <c r="H27" s="33"/>
      <c r="I27" s="114"/>
      <c r="J27" s="115">
        <f>SUM(K28)</f>
        <v>0</v>
      </c>
      <c r="K27" s="116"/>
    </row>
    <row r="28" spans="1:11">
      <c r="A28" s="18"/>
      <c r="B28" s="19"/>
      <c r="C28" s="13" t="s">
        <v>36</v>
      </c>
      <c r="D28" s="13"/>
      <c r="E28" s="14"/>
      <c r="F28" s="15" t="s">
        <v>37</v>
      </c>
      <c r="G28" s="16">
        <v>1</v>
      </c>
      <c r="H28" s="16">
        <v>1</v>
      </c>
      <c r="I28" s="103"/>
      <c r="J28" s="104"/>
      <c r="K28" s="105">
        <f>H28*I28</f>
        <v>0</v>
      </c>
    </row>
    <row r="29" spans="1:11">
      <c r="A29" s="56" t="s">
        <v>57</v>
      </c>
      <c r="B29" s="29"/>
      <c r="C29" s="30" t="s">
        <v>38</v>
      </c>
      <c r="D29" s="30"/>
      <c r="E29" s="31"/>
      <c r="F29" s="32"/>
      <c r="G29" s="33"/>
      <c r="H29" s="33"/>
      <c r="I29" s="114"/>
      <c r="J29" s="115">
        <f>SUM(K30:K34)</f>
        <v>0</v>
      </c>
      <c r="K29" s="116"/>
    </row>
    <row r="30" spans="1:11">
      <c r="A30" s="18"/>
      <c r="B30" s="19"/>
      <c r="C30" s="13" t="s">
        <v>39</v>
      </c>
      <c r="D30" s="13"/>
      <c r="E30" s="14"/>
      <c r="F30" s="15"/>
      <c r="G30" s="16"/>
      <c r="H30" s="16"/>
      <c r="I30" s="103"/>
      <c r="J30" s="104"/>
      <c r="K30" s="105">
        <f>H30*I30</f>
        <v>0</v>
      </c>
    </row>
    <row r="31" spans="1:11">
      <c r="A31" s="18"/>
      <c r="B31" s="19"/>
      <c r="C31" s="13" t="s">
        <v>146</v>
      </c>
      <c r="D31" s="13"/>
      <c r="E31" s="14"/>
      <c r="F31" s="15"/>
      <c r="G31" s="16"/>
      <c r="H31" s="16"/>
      <c r="I31" s="103"/>
      <c r="J31" s="104"/>
      <c r="K31" s="105">
        <f>H31*I31</f>
        <v>0</v>
      </c>
    </row>
    <row r="32" spans="1:11">
      <c r="A32" s="18"/>
      <c r="B32" s="19"/>
      <c r="C32" s="13" t="s">
        <v>40</v>
      </c>
      <c r="D32" s="13"/>
      <c r="E32" s="14"/>
      <c r="F32" s="15" t="s">
        <v>37</v>
      </c>
      <c r="G32" s="16">
        <v>3</v>
      </c>
      <c r="H32" s="16">
        <f t="shared" ref="H32:H34" si="0">G32</f>
        <v>3</v>
      </c>
      <c r="I32" s="103"/>
      <c r="J32" s="104"/>
      <c r="K32" s="105">
        <f>H32*I32</f>
        <v>0</v>
      </c>
    </row>
    <row r="33" spans="1:11">
      <c r="A33" s="18"/>
      <c r="B33" s="19"/>
      <c r="C33" s="13" t="s">
        <v>41</v>
      </c>
      <c r="D33" s="13"/>
      <c r="E33" s="14"/>
      <c r="F33" s="15" t="s">
        <v>37</v>
      </c>
      <c r="G33" s="16">
        <v>3</v>
      </c>
      <c r="H33" s="16">
        <f t="shared" si="0"/>
        <v>3</v>
      </c>
      <c r="I33" s="103"/>
      <c r="J33" s="104"/>
      <c r="K33" s="105">
        <f>H33*I33</f>
        <v>0</v>
      </c>
    </row>
    <row r="34" spans="1:11">
      <c r="A34" s="18"/>
      <c r="B34" s="19"/>
      <c r="C34" s="13" t="s">
        <v>42</v>
      </c>
      <c r="D34" s="13"/>
      <c r="E34" s="14"/>
      <c r="F34" s="15" t="s">
        <v>37</v>
      </c>
      <c r="G34" s="16">
        <v>3</v>
      </c>
      <c r="H34" s="16">
        <f t="shared" si="0"/>
        <v>3</v>
      </c>
      <c r="I34" s="103"/>
      <c r="J34" s="104"/>
      <c r="K34" s="105">
        <f>H34*I34</f>
        <v>0</v>
      </c>
    </row>
    <row r="35" spans="1:11">
      <c r="A35" s="56" t="s">
        <v>59</v>
      </c>
      <c r="B35" s="29"/>
      <c r="C35" s="34" t="s">
        <v>4</v>
      </c>
      <c r="D35" s="30"/>
      <c r="E35" s="31"/>
      <c r="F35" s="32"/>
      <c r="G35" s="33"/>
      <c r="H35" s="33"/>
      <c r="I35" s="114"/>
      <c r="J35" s="115">
        <f>SUM(K36)</f>
        <v>0</v>
      </c>
      <c r="K35" s="116"/>
    </row>
    <row r="36" spans="1:11">
      <c r="A36" s="18"/>
      <c r="B36" s="19"/>
      <c r="C36" s="13" t="s">
        <v>4</v>
      </c>
      <c r="D36" s="13"/>
      <c r="E36" s="14"/>
      <c r="F36" s="15" t="s">
        <v>37</v>
      </c>
      <c r="G36" s="16">
        <v>1</v>
      </c>
      <c r="H36" s="16">
        <f>G36</f>
        <v>1</v>
      </c>
      <c r="I36" s="103"/>
      <c r="J36" s="104"/>
      <c r="K36" s="105">
        <f>H36*I36</f>
        <v>0</v>
      </c>
    </row>
    <row r="37" spans="1:11" s="141" customFormat="1">
      <c r="A37" s="56" t="s">
        <v>61</v>
      </c>
      <c r="B37" s="29"/>
      <c r="C37" s="30" t="s">
        <v>5</v>
      </c>
      <c r="D37" s="30"/>
      <c r="E37" s="31"/>
      <c r="F37" s="32"/>
      <c r="G37" s="33"/>
      <c r="H37" s="33"/>
      <c r="I37" s="114"/>
      <c r="J37" s="115">
        <f>SUM(K38:K42)</f>
        <v>0</v>
      </c>
      <c r="K37" s="116"/>
    </row>
    <row r="38" spans="1:11" s="141" customFormat="1" ht="28.5" customHeight="1">
      <c r="A38" s="18"/>
      <c r="B38" s="19"/>
      <c r="C38" s="241" t="s">
        <v>178</v>
      </c>
      <c r="D38" s="242"/>
      <c r="E38" s="243"/>
      <c r="F38" s="15" t="s">
        <v>37</v>
      </c>
      <c r="G38" s="16" t="s">
        <v>25</v>
      </c>
      <c r="H38" s="16" t="str">
        <f t="shared" ref="H38" si="1">G38</f>
        <v>PM</v>
      </c>
      <c r="I38" s="103"/>
      <c r="J38" s="104"/>
      <c r="K38" s="105"/>
    </row>
    <row r="39" spans="1:11" s="141" customFormat="1" ht="27" customHeight="1">
      <c r="A39" s="18"/>
      <c r="B39" s="19"/>
      <c r="C39" s="241" t="s">
        <v>182</v>
      </c>
      <c r="D39" s="242"/>
      <c r="E39" s="243"/>
      <c r="F39" s="15" t="s">
        <v>37</v>
      </c>
      <c r="G39" s="16">
        <v>1</v>
      </c>
      <c r="H39" s="16">
        <f t="shared" ref="H39:H41" si="2">G39</f>
        <v>1</v>
      </c>
      <c r="I39" s="117"/>
      <c r="J39" s="104"/>
      <c r="K39" s="160">
        <f>H39*I39</f>
        <v>0</v>
      </c>
    </row>
    <row r="40" spans="1:11" s="141" customFormat="1">
      <c r="A40" s="18"/>
      <c r="B40" s="19"/>
      <c r="C40" s="250" t="s">
        <v>179</v>
      </c>
      <c r="D40" s="251"/>
      <c r="E40" s="252"/>
      <c r="F40" s="15" t="s">
        <v>37</v>
      </c>
      <c r="G40" s="16">
        <v>1</v>
      </c>
      <c r="H40" s="16">
        <f t="shared" si="2"/>
        <v>1</v>
      </c>
      <c r="I40" s="103"/>
      <c r="J40" s="104"/>
      <c r="K40" s="105">
        <f t="shared" ref="K40" si="3">H40*I40</f>
        <v>0</v>
      </c>
    </row>
    <row r="41" spans="1:11" s="141" customFormat="1">
      <c r="A41" s="18"/>
      <c r="B41" s="19"/>
      <c r="C41" s="250" t="s">
        <v>180</v>
      </c>
      <c r="D41" s="251"/>
      <c r="E41" s="252"/>
      <c r="F41" s="15" t="s">
        <v>37</v>
      </c>
      <c r="G41" s="16" t="s">
        <v>25</v>
      </c>
      <c r="H41" s="16" t="str">
        <f t="shared" si="2"/>
        <v>PM</v>
      </c>
      <c r="I41" s="103"/>
      <c r="J41" s="104"/>
      <c r="K41" s="105"/>
    </row>
    <row r="42" spans="1:11" s="141" customFormat="1">
      <c r="A42" s="18"/>
      <c r="B42" s="19"/>
      <c r="C42" s="253" t="s">
        <v>181</v>
      </c>
      <c r="D42" s="254"/>
      <c r="E42" s="255"/>
      <c r="F42" s="15" t="s">
        <v>37</v>
      </c>
      <c r="G42" s="16" t="s">
        <v>25</v>
      </c>
      <c r="H42" s="16" t="str">
        <f t="shared" ref="H42" si="4">G42</f>
        <v>PM</v>
      </c>
      <c r="I42" s="103"/>
      <c r="J42" s="104"/>
      <c r="K42" s="105"/>
    </row>
    <row r="43" spans="1:11" s="141" customFormat="1">
      <c r="A43" s="56" t="s">
        <v>62</v>
      </c>
      <c r="B43" s="29"/>
      <c r="C43" s="30" t="s">
        <v>43</v>
      </c>
      <c r="D43" s="30"/>
      <c r="E43" s="31"/>
      <c r="F43" s="32"/>
      <c r="G43" s="33"/>
      <c r="H43" s="33"/>
      <c r="I43" s="114"/>
      <c r="J43" s="115">
        <f>SUM(K44:K50)</f>
        <v>0</v>
      </c>
      <c r="K43" s="116"/>
    </row>
    <row r="44" spans="1:11" s="141" customFormat="1">
      <c r="A44" s="18"/>
      <c r="B44" s="19"/>
      <c r="C44" s="241" t="s">
        <v>165</v>
      </c>
      <c r="D44" s="242"/>
      <c r="E44" s="243"/>
      <c r="F44" s="101" t="s">
        <v>37</v>
      </c>
      <c r="G44" s="102">
        <v>1</v>
      </c>
      <c r="H44" s="102">
        <f t="shared" ref="H44:H50" si="5">G44</f>
        <v>1</v>
      </c>
      <c r="I44" s="103"/>
      <c r="J44" s="104"/>
      <c r="K44" s="105">
        <f t="shared" ref="K44:K50" si="6">H44*I44</f>
        <v>0</v>
      </c>
    </row>
    <row r="45" spans="1:11" s="141" customFormat="1">
      <c r="A45" s="18"/>
      <c r="B45" s="19"/>
      <c r="C45" s="13" t="s">
        <v>208</v>
      </c>
      <c r="D45" s="13"/>
      <c r="E45" s="14"/>
      <c r="F45" s="15" t="s">
        <v>37</v>
      </c>
      <c r="G45" s="16">
        <v>1</v>
      </c>
      <c r="H45" s="16">
        <f t="shared" ref="H45" si="7">G45</f>
        <v>1</v>
      </c>
      <c r="I45" s="103"/>
      <c r="J45" s="104"/>
      <c r="K45" s="105">
        <f t="shared" si="6"/>
        <v>0</v>
      </c>
    </row>
    <row r="46" spans="1:11" s="141" customFormat="1">
      <c r="A46" s="18"/>
      <c r="B46" s="19"/>
      <c r="C46" s="13" t="s">
        <v>1</v>
      </c>
      <c r="D46" s="13"/>
      <c r="E46" s="14"/>
      <c r="F46" s="15" t="s">
        <v>37</v>
      </c>
      <c r="G46" s="16">
        <v>1</v>
      </c>
      <c r="H46" s="16">
        <f t="shared" si="5"/>
        <v>1</v>
      </c>
      <c r="I46" s="103"/>
      <c r="J46" s="104"/>
      <c r="K46" s="105">
        <f t="shared" si="6"/>
        <v>0</v>
      </c>
    </row>
    <row r="47" spans="1:11" s="141" customFormat="1">
      <c r="A47" s="18"/>
      <c r="B47" s="19"/>
      <c r="C47" s="13" t="s">
        <v>160</v>
      </c>
      <c r="D47" s="13"/>
      <c r="E47" s="14"/>
      <c r="F47" s="15" t="s">
        <v>37</v>
      </c>
      <c r="G47" s="16">
        <v>1</v>
      </c>
      <c r="H47" s="16">
        <f t="shared" ref="H47:H49" si="8">G47</f>
        <v>1</v>
      </c>
      <c r="I47" s="103"/>
      <c r="J47" s="104"/>
      <c r="K47" s="105">
        <f t="shared" si="6"/>
        <v>0</v>
      </c>
    </row>
    <row r="48" spans="1:11" s="141" customFormat="1">
      <c r="A48" s="18"/>
      <c r="B48" s="19"/>
      <c r="C48" s="13" t="s">
        <v>183</v>
      </c>
      <c r="D48" s="13"/>
      <c r="E48" s="14"/>
      <c r="F48" s="15" t="s">
        <v>37</v>
      </c>
      <c r="G48" s="16">
        <v>1</v>
      </c>
      <c r="H48" s="16">
        <f t="shared" si="8"/>
        <v>1</v>
      </c>
      <c r="I48" s="103"/>
      <c r="J48" s="104"/>
      <c r="K48" s="105">
        <f t="shared" si="6"/>
        <v>0</v>
      </c>
    </row>
    <row r="49" spans="1:11" s="141" customFormat="1">
      <c r="A49" s="18"/>
      <c r="B49" s="19"/>
      <c r="C49" s="13" t="s">
        <v>184</v>
      </c>
      <c r="D49" s="13"/>
      <c r="E49" s="14"/>
      <c r="F49" s="15" t="s">
        <v>37</v>
      </c>
      <c r="G49" s="16">
        <v>1</v>
      </c>
      <c r="H49" s="16">
        <f t="shared" si="8"/>
        <v>1</v>
      </c>
      <c r="I49" s="103"/>
      <c r="J49" s="104"/>
      <c r="K49" s="105">
        <f t="shared" si="6"/>
        <v>0</v>
      </c>
    </row>
    <row r="50" spans="1:11" s="153" customFormat="1" ht="31.5" customHeight="1">
      <c r="A50" s="142"/>
      <c r="B50" s="151"/>
      <c r="C50" s="241" t="s">
        <v>187</v>
      </c>
      <c r="D50" s="256"/>
      <c r="E50" s="257"/>
      <c r="F50" s="101" t="s">
        <v>37</v>
      </c>
      <c r="G50" s="102">
        <v>1</v>
      </c>
      <c r="H50" s="102">
        <f t="shared" si="5"/>
        <v>1</v>
      </c>
      <c r="I50" s="154"/>
      <c r="J50" s="155"/>
      <c r="K50" s="156">
        <f t="shared" si="6"/>
        <v>0</v>
      </c>
    </row>
    <row r="51" spans="1:11" s="141" customFormat="1">
      <c r="A51" s="56" t="s">
        <v>63</v>
      </c>
      <c r="B51" s="29"/>
      <c r="C51" s="30" t="s">
        <v>45</v>
      </c>
      <c r="D51" s="30"/>
      <c r="E51" s="31"/>
      <c r="F51" s="32"/>
      <c r="G51" s="33"/>
      <c r="H51" s="33"/>
      <c r="I51" s="114"/>
      <c r="J51" s="115">
        <f>SUM(K52:K56)</f>
        <v>0</v>
      </c>
      <c r="K51" s="116"/>
    </row>
    <row r="52" spans="1:11" s="141" customFormat="1">
      <c r="A52" s="18"/>
      <c r="B52" s="19"/>
      <c r="C52" s="13" t="s">
        <v>46</v>
      </c>
      <c r="D52" s="13"/>
      <c r="E52" s="14"/>
      <c r="F52" s="15" t="s">
        <v>37</v>
      </c>
      <c r="G52" s="16">
        <v>1</v>
      </c>
      <c r="H52" s="16">
        <f t="shared" ref="H52:H56" si="9">G52</f>
        <v>1</v>
      </c>
      <c r="I52" s="103"/>
      <c r="J52" s="104"/>
      <c r="K52" s="105">
        <f>H52*I52</f>
        <v>0</v>
      </c>
    </row>
    <row r="53" spans="1:11">
      <c r="A53" s="18"/>
      <c r="B53" s="19"/>
      <c r="C53" s="13" t="s">
        <v>185</v>
      </c>
      <c r="D53" s="13"/>
      <c r="E53" s="14"/>
      <c r="F53" s="15" t="s">
        <v>37</v>
      </c>
      <c r="G53" s="16">
        <v>1</v>
      </c>
      <c r="H53" s="16">
        <f t="shared" si="9"/>
        <v>1</v>
      </c>
      <c r="I53" s="103"/>
      <c r="J53" s="104"/>
      <c r="K53" s="105">
        <f>H53*I53</f>
        <v>0</v>
      </c>
    </row>
    <row r="54" spans="1:11">
      <c r="A54" s="18"/>
      <c r="B54" s="19"/>
      <c r="C54" s="13" t="s">
        <v>186</v>
      </c>
      <c r="D54" s="13"/>
      <c r="E54" s="14"/>
      <c r="F54" s="15" t="s">
        <v>37</v>
      </c>
      <c r="G54" s="16">
        <v>1</v>
      </c>
      <c r="H54" s="16">
        <f t="shared" ref="H54" si="10">G54</f>
        <v>1</v>
      </c>
      <c r="I54" s="103"/>
      <c r="J54" s="104"/>
      <c r="K54" s="105">
        <f>H54*I54</f>
        <v>0</v>
      </c>
    </row>
    <row r="55" spans="1:11">
      <c r="A55" s="18"/>
      <c r="B55" s="19"/>
      <c r="C55" s="13" t="s">
        <v>145</v>
      </c>
      <c r="D55" s="13"/>
      <c r="E55" s="14"/>
      <c r="F55" s="15" t="s">
        <v>37</v>
      </c>
      <c r="G55" s="16">
        <v>1</v>
      </c>
      <c r="H55" s="16">
        <f t="shared" si="9"/>
        <v>1</v>
      </c>
      <c r="I55" s="103"/>
      <c r="J55" s="104"/>
      <c r="K55" s="105">
        <f>H55*I55</f>
        <v>0</v>
      </c>
    </row>
    <row r="56" spans="1:11">
      <c r="A56" s="18"/>
      <c r="B56" s="19"/>
      <c r="C56" s="13" t="s">
        <v>166</v>
      </c>
      <c r="D56" s="13"/>
      <c r="E56" s="14"/>
      <c r="F56" s="15" t="s">
        <v>37</v>
      </c>
      <c r="G56" s="16">
        <v>1</v>
      </c>
      <c r="H56" s="16">
        <f t="shared" si="9"/>
        <v>1</v>
      </c>
      <c r="I56" s="103"/>
      <c r="J56" s="104"/>
      <c r="K56" s="105">
        <f>H56*I56</f>
        <v>0</v>
      </c>
    </row>
    <row r="57" spans="1:11">
      <c r="A57" s="56" t="s">
        <v>64</v>
      </c>
      <c r="B57" s="29"/>
      <c r="C57" s="30" t="s">
        <v>47</v>
      </c>
      <c r="D57" s="30"/>
      <c r="E57" s="31"/>
      <c r="F57" s="32"/>
      <c r="G57" s="33"/>
      <c r="H57" s="33"/>
      <c r="I57" s="114"/>
      <c r="J57" s="115">
        <f>SUM(K58:K70)</f>
        <v>0</v>
      </c>
      <c r="K57" s="116"/>
    </row>
    <row r="58" spans="1:11">
      <c r="A58" s="18"/>
      <c r="B58" s="19"/>
      <c r="C58" s="13" t="s">
        <v>0</v>
      </c>
      <c r="D58" s="13"/>
      <c r="E58" s="14"/>
      <c r="F58" s="15" t="s">
        <v>37</v>
      </c>
      <c r="G58" s="16">
        <v>1</v>
      </c>
      <c r="H58" s="16">
        <f t="shared" ref="H58:H70" si="11">G58</f>
        <v>1</v>
      </c>
      <c r="I58" s="103"/>
      <c r="J58" s="104"/>
      <c r="K58" s="105">
        <f t="shared" ref="K58:K70" si="12">H58*I58</f>
        <v>0</v>
      </c>
    </row>
    <row r="59" spans="1:11">
      <c r="A59" s="18"/>
      <c r="B59" s="19"/>
      <c r="C59" s="13" t="s">
        <v>113</v>
      </c>
      <c r="D59" s="13"/>
      <c r="E59" s="14"/>
      <c r="F59" s="15" t="s">
        <v>37</v>
      </c>
      <c r="G59" s="16">
        <v>1</v>
      </c>
      <c r="H59" s="16">
        <f t="shared" si="11"/>
        <v>1</v>
      </c>
      <c r="I59" s="103"/>
      <c r="J59" s="104"/>
      <c r="K59" s="105">
        <f t="shared" si="12"/>
        <v>0</v>
      </c>
    </row>
    <row r="60" spans="1:11">
      <c r="A60" s="18"/>
      <c r="B60" s="19"/>
      <c r="C60" s="13" t="s">
        <v>74</v>
      </c>
      <c r="D60" s="13"/>
      <c r="E60" s="14"/>
      <c r="F60" s="15" t="s">
        <v>37</v>
      </c>
      <c r="G60" s="16">
        <v>1</v>
      </c>
      <c r="H60" s="16">
        <f t="shared" si="11"/>
        <v>1</v>
      </c>
      <c r="I60" s="103"/>
      <c r="J60" s="104"/>
      <c r="K60" s="105">
        <f t="shared" si="12"/>
        <v>0</v>
      </c>
    </row>
    <row r="61" spans="1:11">
      <c r="A61" s="18"/>
      <c r="B61" s="19"/>
      <c r="C61" s="13" t="s">
        <v>75</v>
      </c>
      <c r="D61" s="13"/>
      <c r="E61" s="14"/>
      <c r="F61" s="15" t="s">
        <v>37</v>
      </c>
      <c r="G61" s="16">
        <v>1</v>
      </c>
      <c r="H61" s="16">
        <f t="shared" si="11"/>
        <v>1</v>
      </c>
      <c r="I61" s="103"/>
      <c r="J61" s="104"/>
      <c r="K61" s="105">
        <f t="shared" si="12"/>
        <v>0</v>
      </c>
    </row>
    <row r="62" spans="1:11">
      <c r="A62" s="18"/>
      <c r="B62" s="19"/>
      <c r="C62" s="13" t="s">
        <v>76</v>
      </c>
      <c r="D62" s="13"/>
      <c r="E62" s="14"/>
      <c r="F62" s="15" t="s">
        <v>37</v>
      </c>
      <c r="G62" s="16">
        <v>1</v>
      </c>
      <c r="H62" s="16">
        <f t="shared" si="11"/>
        <v>1</v>
      </c>
      <c r="I62" s="103"/>
      <c r="J62" s="104"/>
      <c r="K62" s="105">
        <f t="shared" si="12"/>
        <v>0</v>
      </c>
    </row>
    <row r="63" spans="1:11">
      <c r="A63" s="18"/>
      <c r="B63" s="19"/>
      <c r="C63" s="13" t="s">
        <v>126</v>
      </c>
      <c r="D63" s="13"/>
      <c r="E63" s="14"/>
      <c r="F63" s="15" t="s">
        <v>37</v>
      </c>
      <c r="G63" s="16">
        <v>1</v>
      </c>
      <c r="H63" s="16">
        <f t="shared" ref="H63" si="13">G63</f>
        <v>1</v>
      </c>
      <c r="I63" s="103"/>
      <c r="J63" s="104"/>
      <c r="K63" s="105">
        <f t="shared" ref="K63" si="14">H63*I63</f>
        <v>0</v>
      </c>
    </row>
    <row r="64" spans="1:11">
      <c r="A64" s="18"/>
      <c r="B64" s="19"/>
      <c r="C64" s="13" t="s">
        <v>127</v>
      </c>
      <c r="D64" s="13"/>
      <c r="E64" s="14"/>
      <c r="F64" s="15" t="s">
        <v>37</v>
      </c>
      <c r="G64" s="16">
        <v>1</v>
      </c>
      <c r="H64" s="16">
        <f t="shared" si="11"/>
        <v>1</v>
      </c>
      <c r="I64" s="103"/>
      <c r="J64" s="104"/>
      <c r="K64" s="105">
        <f t="shared" si="12"/>
        <v>0</v>
      </c>
    </row>
    <row r="65" spans="1:11">
      <c r="A65" s="18"/>
      <c r="B65" s="19"/>
      <c r="C65" s="13" t="s">
        <v>1</v>
      </c>
      <c r="D65" s="13"/>
      <c r="E65" s="14"/>
      <c r="F65" s="15" t="s">
        <v>37</v>
      </c>
      <c r="G65" s="16">
        <v>1</v>
      </c>
      <c r="H65" s="16">
        <f t="shared" si="11"/>
        <v>1</v>
      </c>
      <c r="I65" s="103"/>
      <c r="J65" s="104"/>
      <c r="K65" s="105">
        <f t="shared" si="12"/>
        <v>0</v>
      </c>
    </row>
    <row r="66" spans="1:11" s="152" customFormat="1">
      <c r="A66" s="142"/>
      <c r="B66" s="151"/>
      <c r="C66" s="241" t="s">
        <v>147</v>
      </c>
      <c r="D66" s="242"/>
      <c r="E66" s="243"/>
      <c r="F66" s="101" t="s">
        <v>37</v>
      </c>
      <c r="G66" s="102">
        <v>1</v>
      </c>
      <c r="H66" s="102">
        <f t="shared" si="11"/>
        <v>1</v>
      </c>
      <c r="I66" s="154"/>
      <c r="J66" s="155"/>
      <c r="K66" s="156">
        <f t="shared" si="12"/>
        <v>0</v>
      </c>
    </row>
    <row r="67" spans="1:11">
      <c r="A67" s="18"/>
      <c r="B67" s="19"/>
      <c r="C67" s="13" t="s">
        <v>77</v>
      </c>
      <c r="D67" s="13"/>
      <c r="E67" s="14"/>
      <c r="F67" s="15" t="s">
        <v>37</v>
      </c>
      <c r="G67" s="16">
        <v>1</v>
      </c>
      <c r="H67" s="16">
        <f t="shared" si="11"/>
        <v>1</v>
      </c>
      <c r="I67" s="103"/>
      <c r="J67" s="104"/>
      <c r="K67" s="105">
        <f t="shared" si="12"/>
        <v>0</v>
      </c>
    </row>
    <row r="68" spans="1:11">
      <c r="A68" s="18"/>
      <c r="B68" s="19"/>
      <c r="C68" s="13" t="s">
        <v>78</v>
      </c>
      <c r="D68" s="13"/>
      <c r="E68" s="14"/>
      <c r="F68" s="15" t="s">
        <v>37</v>
      </c>
      <c r="G68" s="16">
        <v>1</v>
      </c>
      <c r="H68" s="16">
        <f t="shared" si="11"/>
        <v>1</v>
      </c>
      <c r="I68" s="103"/>
      <c r="J68" s="104"/>
      <c r="K68" s="105">
        <f t="shared" si="12"/>
        <v>0</v>
      </c>
    </row>
    <row r="69" spans="1:11">
      <c r="A69" s="18"/>
      <c r="B69" s="19"/>
      <c r="C69" s="13" t="s">
        <v>128</v>
      </c>
      <c r="D69" s="13"/>
      <c r="E69" s="14"/>
      <c r="F69" s="15" t="s">
        <v>37</v>
      </c>
      <c r="G69" s="16">
        <v>1</v>
      </c>
      <c r="H69" s="16">
        <f t="shared" ref="H69" si="15">G69</f>
        <v>1</v>
      </c>
      <c r="I69" s="103"/>
      <c r="J69" s="104"/>
      <c r="K69" s="105">
        <f t="shared" ref="K69" si="16">H69*I69</f>
        <v>0</v>
      </c>
    </row>
    <row r="70" spans="1:11">
      <c r="A70" s="18"/>
      <c r="B70" s="19"/>
      <c r="C70" s="13" t="s">
        <v>129</v>
      </c>
      <c r="D70" s="13"/>
      <c r="E70" s="14"/>
      <c r="F70" s="15" t="s">
        <v>37</v>
      </c>
      <c r="G70" s="16">
        <v>1</v>
      </c>
      <c r="H70" s="16">
        <f t="shared" si="11"/>
        <v>1</v>
      </c>
      <c r="I70" s="103"/>
      <c r="J70" s="104"/>
      <c r="K70" s="105">
        <f t="shared" si="12"/>
        <v>0</v>
      </c>
    </row>
    <row r="71" spans="1:11">
      <c r="A71" s="56" t="s">
        <v>65</v>
      </c>
      <c r="B71" s="29"/>
      <c r="C71" s="30" t="s">
        <v>79</v>
      </c>
      <c r="D71" s="30"/>
      <c r="E71" s="31"/>
      <c r="F71" s="32"/>
      <c r="G71" s="33"/>
      <c r="H71" s="33"/>
      <c r="I71" s="114"/>
      <c r="J71" s="115">
        <f>SUM(K72:K79)</f>
        <v>0</v>
      </c>
      <c r="K71" s="116"/>
    </row>
    <row r="72" spans="1:11">
      <c r="A72" s="18"/>
      <c r="B72" s="19"/>
      <c r="C72" s="13" t="s">
        <v>49</v>
      </c>
      <c r="D72" s="13"/>
      <c r="E72" s="14"/>
      <c r="F72" s="15" t="s">
        <v>50</v>
      </c>
      <c r="G72" s="65">
        <v>120</v>
      </c>
      <c r="H72" s="16">
        <f t="shared" ref="H72:H74" si="17">G72</f>
        <v>120</v>
      </c>
      <c r="I72" s="103"/>
      <c r="J72" s="104"/>
      <c r="K72" s="105">
        <f>H72*I72</f>
        <v>0</v>
      </c>
    </row>
    <row r="73" spans="1:11">
      <c r="A73" s="18"/>
      <c r="B73" s="19"/>
      <c r="C73" s="13" t="s">
        <v>51</v>
      </c>
      <c r="D73" s="13"/>
      <c r="E73" s="14"/>
      <c r="F73" s="15" t="s">
        <v>50</v>
      </c>
      <c r="G73" s="65">
        <v>144</v>
      </c>
      <c r="H73" s="16">
        <f t="shared" si="17"/>
        <v>144</v>
      </c>
      <c r="I73" s="103"/>
      <c r="J73" s="104"/>
      <c r="K73" s="105">
        <f>H73*I73</f>
        <v>0</v>
      </c>
    </row>
    <row r="74" spans="1:11">
      <c r="A74" s="18"/>
      <c r="B74" s="19"/>
      <c r="C74" s="13" t="s">
        <v>52</v>
      </c>
      <c r="D74" s="13"/>
      <c r="E74" s="14"/>
      <c r="F74" s="15" t="s">
        <v>50</v>
      </c>
      <c r="G74" s="65">
        <v>90</v>
      </c>
      <c r="H74" s="16">
        <f t="shared" si="17"/>
        <v>90</v>
      </c>
      <c r="I74" s="103"/>
      <c r="J74" s="104"/>
      <c r="K74" s="105">
        <f>H74*I74</f>
        <v>0</v>
      </c>
    </row>
    <row r="75" spans="1:11" ht="37.5" customHeight="1">
      <c r="A75" s="18"/>
      <c r="B75" s="19"/>
      <c r="C75" s="241" t="s">
        <v>167</v>
      </c>
      <c r="D75" s="242"/>
      <c r="E75" s="243"/>
      <c r="F75" s="101" t="s">
        <v>37</v>
      </c>
      <c r="G75" s="144">
        <v>1</v>
      </c>
      <c r="H75" s="102">
        <v>1</v>
      </c>
      <c r="I75" s="103"/>
      <c r="J75" s="104"/>
      <c r="K75" s="105">
        <f>H75*I75</f>
        <v>0</v>
      </c>
    </row>
    <row r="76" spans="1:11">
      <c r="A76" s="18"/>
      <c r="B76" s="19"/>
      <c r="C76" s="13" t="s">
        <v>133</v>
      </c>
      <c r="D76" s="13"/>
      <c r="E76" s="14"/>
      <c r="F76" s="15" t="s">
        <v>37</v>
      </c>
      <c r="G76" s="65">
        <v>1</v>
      </c>
      <c r="H76" s="16">
        <v>1</v>
      </c>
      <c r="I76" s="103"/>
      <c r="J76" s="104"/>
      <c r="K76" s="105">
        <f>H76*I76</f>
        <v>0</v>
      </c>
    </row>
    <row r="77" spans="1:11">
      <c r="A77" s="18"/>
      <c r="B77" s="19"/>
      <c r="C77" s="13" t="s">
        <v>53</v>
      </c>
      <c r="D77" s="13" t="s">
        <v>114</v>
      </c>
      <c r="E77" s="14"/>
      <c r="F77" s="15" t="s">
        <v>50</v>
      </c>
      <c r="G77" s="65"/>
      <c r="H77" s="16"/>
      <c r="I77" s="103"/>
      <c r="J77" s="104"/>
      <c r="K77" s="105"/>
    </row>
    <row r="78" spans="1:11">
      <c r="A78" s="18"/>
      <c r="B78" s="19"/>
      <c r="C78" s="13" t="s">
        <v>112</v>
      </c>
      <c r="D78" s="13" t="s">
        <v>114</v>
      </c>
      <c r="E78" s="14"/>
      <c r="F78" s="15" t="s">
        <v>50</v>
      </c>
      <c r="G78" s="65"/>
      <c r="H78" s="16"/>
      <c r="I78" s="103"/>
      <c r="J78" s="104"/>
      <c r="K78" s="105"/>
    </row>
    <row r="79" spans="1:11">
      <c r="A79" s="18"/>
      <c r="B79" s="19"/>
      <c r="C79" s="13" t="s">
        <v>111</v>
      </c>
      <c r="D79" s="13" t="s">
        <v>114</v>
      </c>
      <c r="E79" s="14"/>
      <c r="F79" s="15" t="s">
        <v>50</v>
      </c>
      <c r="G79" s="65"/>
      <c r="H79" s="16"/>
      <c r="I79" s="103"/>
      <c r="J79" s="104"/>
      <c r="K79" s="105"/>
    </row>
    <row r="80" spans="1:11">
      <c r="A80" s="56" t="s">
        <v>66</v>
      </c>
      <c r="B80" s="29"/>
      <c r="C80" s="30" t="s">
        <v>80</v>
      </c>
      <c r="D80" s="30"/>
      <c r="E80" s="31"/>
      <c r="F80" s="32"/>
      <c r="G80" s="33"/>
      <c r="H80" s="33"/>
      <c r="I80" s="114"/>
      <c r="J80" s="115">
        <f>SUM(K81:K95)</f>
        <v>0</v>
      </c>
      <c r="K80" s="116"/>
    </row>
    <row r="81" spans="1:11">
      <c r="A81" s="18"/>
      <c r="B81" s="19"/>
      <c r="C81" s="13" t="s">
        <v>74</v>
      </c>
      <c r="D81" s="13"/>
      <c r="E81" s="14"/>
      <c r="F81" s="15" t="s">
        <v>37</v>
      </c>
      <c r="G81" s="16">
        <v>1</v>
      </c>
      <c r="H81" s="16">
        <f t="shared" ref="H81:H93" si="18">G81</f>
        <v>1</v>
      </c>
      <c r="I81" s="103"/>
      <c r="J81" s="104"/>
      <c r="K81" s="105">
        <f t="shared" ref="K81:K93" si="19">H81*I81</f>
        <v>0</v>
      </c>
    </row>
    <row r="82" spans="1:11">
      <c r="A82" s="18"/>
      <c r="B82" s="19"/>
      <c r="C82" s="13" t="s">
        <v>75</v>
      </c>
      <c r="D82" s="13"/>
      <c r="E82" s="14"/>
      <c r="F82" s="15" t="s">
        <v>37</v>
      </c>
      <c r="G82" s="16">
        <v>1</v>
      </c>
      <c r="H82" s="16">
        <f t="shared" si="18"/>
        <v>1</v>
      </c>
      <c r="I82" s="103"/>
      <c r="J82" s="104"/>
      <c r="K82" s="105">
        <f t="shared" si="19"/>
        <v>0</v>
      </c>
    </row>
    <row r="83" spans="1:11">
      <c r="A83" s="18"/>
      <c r="B83" s="19"/>
      <c r="C83" s="13" t="s">
        <v>76</v>
      </c>
      <c r="D83" s="13"/>
      <c r="E83" s="14"/>
      <c r="F83" s="15" t="s">
        <v>37</v>
      </c>
      <c r="G83" s="16">
        <v>1</v>
      </c>
      <c r="H83" s="16">
        <f t="shared" si="18"/>
        <v>1</v>
      </c>
      <c r="I83" s="103"/>
      <c r="J83" s="104"/>
      <c r="K83" s="105">
        <f t="shared" si="19"/>
        <v>0</v>
      </c>
    </row>
    <row r="84" spans="1:11">
      <c r="A84" s="18"/>
      <c r="B84" s="19"/>
      <c r="C84" s="13" t="s">
        <v>126</v>
      </c>
      <c r="D84" s="13"/>
      <c r="E84" s="14"/>
      <c r="F84" s="15" t="s">
        <v>37</v>
      </c>
      <c r="G84" s="16">
        <v>1</v>
      </c>
      <c r="H84" s="16">
        <f t="shared" si="18"/>
        <v>1</v>
      </c>
      <c r="I84" s="103"/>
      <c r="J84" s="104"/>
      <c r="K84" s="105">
        <f t="shared" si="19"/>
        <v>0</v>
      </c>
    </row>
    <row r="85" spans="1:11">
      <c r="A85" s="18"/>
      <c r="B85" s="19"/>
      <c r="C85" s="13" t="s">
        <v>127</v>
      </c>
      <c r="D85" s="13"/>
      <c r="E85" s="14"/>
      <c r="F85" s="15" t="s">
        <v>37</v>
      </c>
      <c r="G85" s="16">
        <v>1</v>
      </c>
      <c r="H85" s="16">
        <f t="shared" si="18"/>
        <v>1</v>
      </c>
      <c r="I85" s="103"/>
      <c r="J85" s="104"/>
      <c r="K85" s="105">
        <f t="shared" si="19"/>
        <v>0</v>
      </c>
    </row>
    <row r="86" spans="1:11">
      <c r="A86" s="18"/>
      <c r="B86" s="19"/>
      <c r="C86" s="13" t="s">
        <v>1</v>
      </c>
      <c r="D86" s="13" t="s">
        <v>114</v>
      </c>
      <c r="E86" s="14"/>
      <c r="F86" s="15" t="s">
        <v>37</v>
      </c>
      <c r="G86" s="16"/>
      <c r="H86" s="16"/>
      <c r="I86" s="103"/>
      <c r="J86" s="104"/>
      <c r="K86" s="105">
        <f t="shared" si="19"/>
        <v>0</v>
      </c>
    </row>
    <row r="87" spans="1:11">
      <c r="A87" s="18"/>
      <c r="B87" s="19"/>
      <c r="C87" s="13" t="s">
        <v>77</v>
      </c>
      <c r="D87" s="13" t="s">
        <v>114</v>
      </c>
      <c r="E87" s="14"/>
      <c r="F87" s="15" t="s">
        <v>37</v>
      </c>
      <c r="G87" s="16"/>
      <c r="H87" s="16"/>
      <c r="I87" s="103"/>
      <c r="J87" s="104"/>
      <c r="K87" s="105">
        <f t="shared" si="19"/>
        <v>0</v>
      </c>
    </row>
    <row r="88" spans="1:11">
      <c r="A88" s="18"/>
      <c r="B88" s="19"/>
      <c r="C88" s="13" t="s">
        <v>78</v>
      </c>
      <c r="D88" s="13" t="s">
        <v>114</v>
      </c>
      <c r="E88" s="14"/>
      <c r="F88" s="15" t="s">
        <v>37</v>
      </c>
      <c r="G88" s="16"/>
      <c r="H88" s="16"/>
      <c r="I88" s="103"/>
      <c r="J88" s="104"/>
      <c r="K88" s="105">
        <f t="shared" si="19"/>
        <v>0</v>
      </c>
    </row>
    <row r="89" spans="1:11">
      <c r="A89" s="18"/>
      <c r="B89" s="19"/>
      <c r="C89" s="13" t="s">
        <v>128</v>
      </c>
      <c r="D89" s="13" t="s">
        <v>114</v>
      </c>
      <c r="E89" s="14"/>
      <c r="F89" s="15" t="s">
        <v>37</v>
      </c>
      <c r="G89" s="16"/>
      <c r="H89" s="16"/>
      <c r="I89" s="103"/>
      <c r="J89" s="104"/>
      <c r="K89" s="105">
        <f t="shared" si="19"/>
        <v>0</v>
      </c>
    </row>
    <row r="90" spans="1:11">
      <c r="A90" s="18"/>
      <c r="B90" s="19"/>
      <c r="C90" s="13" t="s">
        <v>129</v>
      </c>
      <c r="D90" s="13" t="s">
        <v>114</v>
      </c>
      <c r="E90" s="14"/>
      <c r="F90" s="15" t="s">
        <v>37</v>
      </c>
      <c r="G90" s="16"/>
      <c r="H90" s="16"/>
      <c r="I90" s="103"/>
      <c r="J90" s="104"/>
      <c r="K90" s="105">
        <f t="shared" si="19"/>
        <v>0</v>
      </c>
    </row>
    <row r="91" spans="1:11">
      <c r="A91" s="18"/>
      <c r="B91" s="19"/>
      <c r="C91" s="13" t="s">
        <v>144</v>
      </c>
      <c r="D91" s="13"/>
      <c r="E91" s="14"/>
      <c r="F91" s="15" t="s">
        <v>37</v>
      </c>
      <c r="G91" s="16">
        <v>1</v>
      </c>
      <c r="H91" s="16">
        <f t="shared" si="18"/>
        <v>1</v>
      </c>
      <c r="I91" s="103"/>
      <c r="J91" s="104"/>
      <c r="K91" s="105">
        <f t="shared" si="19"/>
        <v>0</v>
      </c>
    </row>
    <row r="92" spans="1:11">
      <c r="A92" s="18"/>
      <c r="B92" s="19"/>
      <c r="C92" s="13" t="s">
        <v>81</v>
      </c>
      <c r="D92" s="13"/>
      <c r="E92" s="14"/>
      <c r="F92" s="15" t="s">
        <v>37</v>
      </c>
      <c r="G92" s="16">
        <v>1</v>
      </c>
      <c r="H92" s="16">
        <f t="shared" si="18"/>
        <v>1</v>
      </c>
      <c r="I92" s="103"/>
      <c r="J92" s="104"/>
      <c r="K92" s="105">
        <f t="shared" si="19"/>
        <v>0</v>
      </c>
    </row>
    <row r="93" spans="1:11">
      <c r="A93" s="18"/>
      <c r="B93" s="19"/>
      <c r="C93" s="13" t="s">
        <v>82</v>
      </c>
      <c r="D93" s="13"/>
      <c r="E93" s="14"/>
      <c r="F93" s="15" t="s">
        <v>37</v>
      </c>
      <c r="G93" s="16">
        <v>1</v>
      </c>
      <c r="H93" s="16">
        <f t="shared" si="18"/>
        <v>1</v>
      </c>
      <c r="I93" s="103"/>
      <c r="J93" s="104"/>
      <c r="K93" s="105">
        <f t="shared" si="19"/>
        <v>0</v>
      </c>
    </row>
    <row r="94" spans="1:11">
      <c r="A94" s="18"/>
      <c r="B94" s="19"/>
      <c r="C94" s="67" t="s">
        <v>83</v>
      </c>
      <c r="D94" s="13" t="s">
        <v>114</v>
      </c>
      <c r="E94" s="14"/>
      <c r="F94" s="15" t="s">
        <v>37</v>
      </c>
      <c r="G94" s="16"/>
      <c r="H94" s="16"/>
      <c r="I94" s="103"/>
      <c r="J94" s="104"/>
      <c r="K94" s="105"/>
    </row>
    <row r="95" spans="1:11">
      <c r="A95" s="18"/>
      <c r="B95" s="19"/>
      <c r="C95" s="67" t="s">
        <v>84</v>
      </c>
      <c r="D95" s="13" t="s">
        <v>114</v>
      </c>
      <c r="E95" s="14"/>
      <c r="F95" s="15" t="s">
        <v>37</v>
      </c>
      <c r="G95" s="16"/>
      <c r="H95" s="16"/>
      <c r="I95" s="103"/>
      <c r="J95" s="104"/>
      <c r="K95" s="105"/>
    </row>
    <row r="96" spans="1:11">
      <c r="A96" s="56" t="s">
        <v>85</v>
      </c>
      <c r="B96" s="29"/>
      <c r="C96" s="30" t="s">
        <v>6</v>
      </c>
      <c r="D96" s="30"/>
      <c r="E96" s="31"/>
      <c r="F96" s="32"/>
      <c r="G96" s="33"/>
      <c r="H96" s="33"/>
      <c r="I96" s="114"/>
      <c r="J96" s="115">
        <f>SUM(K97:K106)</f>
        <v>0</v>
      </c>
      <c r="K96" s="116"/>
    </row>
    <row r="97" spans="1:11" ht="31.5" customHeight="1">
      <c r="A97" s="18"/>
      <c r="B97" s="66"/>
      <c r="C97" s="238" t="s">
        <v>136</v>
      </c>
      <c r="D97" s="248"/>
      <c r="E97" s="249"/>
      <c r="F97" s="101" t="s">
        <v>37</v>
      </c>
      <c r="G97" s="102">
        <v>1</v>
      </c>
      <c r="H97" s="102">
        <f t="shared" ref="H97:H102" si="20">G97</f>
        <v>1</v>
      </c>
      <c r="I97" s="103"/>
      <c r="J97" s="104"/>
      <c r="K97" s="105">
        <f t="shared" ref="K97:K106" si="21">H97*I97</f>
        <v>0</v>
      </c>
    </row>
    <row r="98" spans="1:11">
      <c r="A98" s="18"/>
      <c r="B98" s="66" t="s">
        <v>135</v>
      </c>
      <c r="C98" s="13" t="s">
        <v>74</v>
      </c>
      <c r="D98" s="13"/>
      <c r="E98" s="14"/>
      <c r="F98" s="15" t="s">
        <v>37</v>
      </c>
      <c r="G98" s="16">
        <v>1</v>
      </c>
      <c r="H98" s="16">
        <f t="shared" si="20"/>
        <v>1</v>
      </c>
      <c r="I98" s="103"/>
      <c r="J98" s="104"/>
      <c r="K98" s="105">
        <f t="shared" si="21"/>
        <v>0</v>
      </c>
    </row>
    <row r="99" spans="1:11">
      <c r="A99" s="18"/>
      <c r="B99" s="66" t="s">
        <v>135</v>
      </c>
      <c r="C99" s="13" t="s">
        <v>75</v>
      </c>
      <c r="D99" s="13"/>
      <c r="E99" s="14"/>
      <c r="F99" s="15" t="s">
        <v>37</v>
      </c>
      <c r="G99" s="16">
        <v>1</v>
      </c>
      <c r="H99" s="16">
        <f t="shared" si="20"/>
        <v>1</v>
      </c>
      <c r="I99" s="103"/>
      <c r="J99" s="104"/>
      <c r="K99" s="105">
        <f t="shared" si="21"/>
        <v>0</v>
      </c>
    </row>
    <row r="100" spans="1:11">
      <c r="A100" s="18"/>
      <c r="B100" s="66" t="s">
        <v>135</v>
      </c>
      <c r="C100" s="13" t="s">
        <v>76</v>
      </c>
      <c r="D100" s="13"/>
      <c r="E100" s="14"/>
      <c r="F100" s="15" t="s">
        <v>37</v>
      </c>
      <c r="G100" s="16">
        <v>1</v>
      </c>
      <c r="H100" s="16">
        <f t="shared" si="20"/>
        <v>1</v>
      </c>
      <c r="I100" s="103"/>
      <c r="J100" s="104"/>
      <c r="K100" s="105">
        <f t="shared" si="21"/>
        <v>0</v>
      </c>
    </row>
    <row r="101" spans="1:11">
      <c r="A101" s="18"/>
      <c r="B101" s="66" t="s">
        <v>135</v>
      </c>
      <c r="C101" s="13" t="s">
        <v>126</v>
      </c>
      <c r="D101" s="13"/>
      <c r="E101" s="14"/>
      <c r="F101" s="15" t="s">
        <v>37</v>
      </c>
      <c r="G101" s="16">
        <v>1</v>
      </c>
      <c r="H101" s="16">
        <f t="shared" si="20"/>
        <v>1</v>
      </c>
      <c r="I101" s="103"/>
      <c r="J101" s="104"/>
      <c r="K101" s="105">
        <f t="shared" si="21"/>
        <v>0</v>
      </c>
    </row>
    <row r="102" spans="1:11">
      <c r="A102" s="18"/>
      <c r="B102" s="66" t="s">
        <v>135</v>
      </c>
      <c r="C102" s="13" t="s">
        <v>127</v>
      </c>
      <c r="D102" s="13"/>
      <c r="E102" s="14"/>
      <c r="F102" s="15" t="s">
        <v>37</v>
      </c>
      <c r="G102" s="16">
        <v>1</v>
      </c>
      <c r="H102" s="16">
        <f t="shared" si="20"/>
        <v>1</v>
      </c>
      <c r="I102" s="103"/>
      <c r="J102" s="104"/>
      <c r="K102" s="105">
        <f t="shared" si="21"/>
        <v>0</v>
      </c>
    </row>
    <row r="103" spans="1:11">
      <c r="A103" s="18"/>
      <c r="B103" s="66" t="s">
        <v>135</v>
      </c>
      <c r="C103" s="13" t="s">
        <v>77</v>
      </c>
      <c r="D103" s="13" t="s">
        <v>114</v>
      </c>
      <c r="E103" s="14"/>
      <c r="F103" s="15" t="s">
        <v>37</v>
      </c>
      <c r="G103" s="16"/>
      <c r="H103" s="16"/>
      <c r="I103" s="103"/>
      <c r="J103" s="104"/>
      <c r="K103" s="105">
        <f t="shared" si="21"/>
        <v>0</v>
      </c>
    </row>
    <row r="104" spans="1:11">
      <c r="A104" s="18"/>
      <c r="B104" s="66" t="s">
        <v>135</v>
      </c>
      <c r="C104" s="13" t="s">
        <v>78</v>
      </c>
      <c r="D104" s="13" t="s">
        <v>114</v>
      </c>
      <c r="E104" s="14"/>
      <c r="F104" s="15" t="s">
        <v>37</v>
      </c>
      <c r="G104" s="16"/>
      <c r="H104" s="16"/>
      <c r="I104" s="103"/>
      <c r="J104" s="104"/>
      <c r="K104" s="105">
        <f t="shared" si="21"/>
        <v>0</v>
      </c>
    </row>
    <row r="105" spans="1:11">
      <c r="A105" s="18"/>
      <c r="B105" s="66" t="s">
        <v>135</v>
      </c>
      <c r="C105" s="13" t="s">
        <v>128</v>
      </c>
      <c r="D105" s="13" t="s">
        <v>114</v>
      </c>
      <c r="E105" s="14"/>
      <c r="F105" s="15" t="s">
        <v>37</v>
      </c>
      <c r="G105" s="16"/>
      <c r="H105" s="16"/>
      <c r="I105" s="103"/>
      <c r="J105" s="104"/>
      <c r="K105" s="105">
        <f t="shared" si="21"/>
        <v>0</v>
      </c>
    </row>
    <row r="106" spans="1:11">
      <c r="A106" s="18"/>
      <c r="B106" s="66" t="s">
        <v>135</v>
      </c>
      <c r="C106" s="13" t="s">
        <v>129</v>
      </c>
      <c r="D106" s="13" t="s">
        <v>114</v>
      </c>
      <c r="E106" s="14"/>
      <c r="F106" s="15" t="s">
        <v>37</v>
      </c>
      <c r="G106" s="16"/>
      <c r="H106" s="16"/>
      <c r="I106" s="103"/>
      <c r="J106" s="104"/>
      <c r="K106" s="105">
        <f t="shared" si="21"/>
        <v>0</v>
      </c>
    </row>
    <row r="107" spans="1:11">
      <c r="A107" s="18"/>
      <c r="B107" s="66" t="s">
        <v>135</v>
      </c>
      <c r="C107" s="67" t="s">
        <v>83</v>
      </c>
      <c r="D107" s="13" t="s">
        <v>114</v>
      </c>
      <c r="E107" s="14"/>
      <c r="F107" s="15" t="s">
        <v>37</v>
      </c>
      <c r="G107" s="16"/>
      <c r="H107" s="16"/>
      <c r="I107" s="103"/>
      <c r="J107" s="104"/>
      <c r="K107" s="105"/>
    </row>
    <row r="108" spans="1:11">
      <c r="A108" s="18"/>
      <c r="B108" s="66" t="s">
        <v>135</v>
      </c>
      <c r="C108" s="67" t="s">
        <v>84</v>
      </c>
      <c r="D108" s="13" t="s">
        <v>114</v>
      </c>
      <c r="E108" s="14"/>
      <c r="F108" s="15" t="s">
        <v>37</v>
      </c>
      <c r="G108" s="16"/>
      <c r="H108" s="16"/>
      <c r="I108" s="103"/>
      <c r="J108" s="104"/>
      <c r="K108" s="105"/>
    </row>
    <row r="109" spans="1:11">
      <c r="A109" s="56" t="s">
        <v>89</v>
      </c>
      <c r="B109" s="29"/>
      <c r="C109" s="30" t="s">
        <v>7</v>
      </c>
      <c r="D109" s="30"/>
      <c r="E109" s="31"/>
      <c r="F109" s="32"/>
      <c r="G109" s="33"/>
      <c r="H109" s="33"/>
      <c r="I109" s="114"/>
      <c r="J109" s="115">
        <f>SUM(K110:K113)</f>
        <v>0</v>
      </c>
      <c r="K109" s="116"/>
    </row>
    <row r="110" spans="1:11">
      <c r="A110" s="18"/>
      <c r="B110" s="19"/>
      <c r="C110" s="13" t="s">
        <v>86</v>
      </c>
      <c r="D110" s="13"/>
      <c r="E110" s="14"/>
      <c r="F110" s="15" t="s">
        <v>37</v>
      </c>
      <c r="G110" s="65">
        <v>39</v>
      </c>
      <c r="H110" s="16">
        <f>G110</f>
        <v>39</v>
      </c>
      <c r="I110" s="103"/>
      <c r="J110" s="104"/>
      <c r="K110" s="105">
        <f>H110*I110</f>
        <v>0</v>
      </c>
    </row>
    <row r="111" spans="1:11">
      <c r="A111" s="18"/>
      <c r="B111" s="19"/>
      <c r="C111" s="13" t="s">
        <v>87</v>
      </c>
      <c r="D111" s="13"/>
      <c r="E111" s="14"/>
      <c r="F111" s="15" t="s">
        <v>37</v>
      </c>
      <c r="G111" s="65">
        <v>13</v>
      </c>
      <c r="H111" s="16">
        <f t="shared" ref="H111:H112" si="22">G111</f>
        <v>13</v>
      </c>
      <c r="I111" s="103"/>
      <c r="J111" s="104"/>
      <c r="K111" s="105">
        <f>H111*I111</f>
        <v>0</v>
      </c>
    </row>
    <row r="112" spans="1:11">
      <c r="A112" s="18"/>
      <c r="B112" s="19"/>
      <c r="C112" s="13" t="s">
        <v>88</v>
      </c>
      <c r="D112" s="13"/>
      <c r="E112" s="14"/>
      <c r="F112" s="15" t="s">
        <v>37</v>
      </c>
      <c r="G112" s="65">
        <v>25</v>
      </c>
      <c r="H112" s="16">
        <f t="shared" si="22"/>
        <v>25</v>
      </c>
      <c r="I112" s="103"/>
      <c r="J112" s="104"/>
      <c r="K112" s="105">
        <f>H112*I112</f>
        <v>0</v>
      </c>
    </row>
    <row r="113" spans="1:11">
      <c r="A113" s="18"/>
      <c r="B113" s="19"/>
      <c r="C113" s="13" t="s">
        <v>139</v>
      </c>
      <c r="D113" s="13"/>
      <c r="E113" s="14"/>
      <c r="F113" s="15" t="s">
        <v>37</v>
      </c>
      <c r="G113" s="65">
        <v>1</v>
      </c>
      <c r="H113" s="16">
        <f t="shared" ref="H113" si="23">G113</f>
        <v>1</v>
      </c>
      <c r="I113" s="103"/>
      <c r="J113" s="104"/>
      <c r="K113" s="105">
        <f t="shared" ref="K113" si="24">H113*I113</f>
        <v>0</v>
      </c>
    </row>
    <row r="114" spans="1:11">
      <c r="A114" s="118" t="s">
        <v>216</v>
      </c>
      <c r="B114" s="119"/>
      <c r="C114" s="163" t="s">
        <v>217</v>
      </c>
      <c r="D114" s="120"/>
      <c r="E114" s="121"/>
      <c r="F114" s="122"/>
      <c r="G114" s="123"/>
      <c r="H114" s="123"/>
      <c r="I114" s="124"/>
      <c r="J114" s="125"/>
      <c r="K114" s="126"/>
    </row>
    <row r="115" spans="1:11">
      <c r="A115" s="56" t="s">
        <v>95</v>
      </c>
      <c r="B115" s="29"/>
      <c r="C115" s="30" t="s">
        <v>9</v>
      </c>
      <c r="D115" s="30"/>
      <c r="E115" s="31"/>
      <c r="F115" s="32"/>
      <c r="G115" s="33"/>
      <c r="H115" s="33"/>
      <c r="I115" s="114"/>
      <c r="J115" s="115">
        <f>SUM(K116:K117)</f>
        <v>0</v>
      </c>
      <c r="K115" s="116"/>
    </row>
    <row r="116" spans="1:11">
      <c r="A116" s="18"/>
      <c r="B116" s="19"/>
      <c r="C116" s="13" t="s">
        <v>93</v>
      </c>
      <c r="D116" s="13"/>
      <c r="E116" s="14"/>
      <c r="F116" s="15" t="s">
        <v>37</v>
      </c>
      <c r="G116" s="16">
        <v>65</v>
      </c>
      <c r="H116" s="16">
        <f t="shared" ref="H116:H117" si="25">G116</f>
        <v>65</v>
      </c>
      <c r="I116" s="103"/>
      <c r="J116" s="104"/>
      <c r="K116" s="105">
        <f>H116*I116</f>
        <v>0</v>
      </c>
    </row>
    <row r="117" spans="1:11">
      <c r="A117" s="18"/>
      <c r="B117" s="19"/>
      <c r="C117" s="13" t="s">
        <v>94</v>
      </c>
      <c r="D117" s="13"/>
      <c r="E117" s="14"/>
      <c r="F117" s="15" t="s">
        <v>37</v>
      </c>
      <c r="G117" s="16">
        <v>10</v>
      </c>
      <c r="H117" s="16">
        <f t="shared" si="25"/>
        <v>10</v>
      </c>
      <c r="I117" s="103"/>
      <c r="J117" s="104"/>
      <c r="K117" s="105">
        <f>H117*I117</f>
        <v>0</v>
      </c>
    </row>
    <row r="118" spans="1:11">
      <c r="A118" s="56" t="s">
        <v>171</v>
      </c>
      <c r="B118" s="29"/>
      <c r="C118" s="30" t="s">
        <v>170</v>
      </c>
      <c r="D118" s="30"/>
      <c r="E118" s="31"/>
      <c r="F118" s="32"/>
      <c r="G118" s="33"/>
      <c r="H118" s="33"/>
      <c r="I118" s="114"/>
      <c r="J118" s="115">
        <f>SUM(K119:K120)</f>
        <v>0</v>
      </c>
      <c r="K118" s="116"/>
    </row>
    <row r="119" spans="1:11">
      <c r="A119" s="18"/>
      <c r="B119" s="19"/>
      <c r="C119" s="13" t="s">
        <v>172</v>
      </c>
      <c r="D119" s="13"/>
      <c r="E119" s="14"/>
      <c r="F119" s="15" t="s">
        <v>37</v>
      </c>
      <c r="G119" s="16">
        <v>1</v>
      </c>
      <c r="H119" s="16">
        <f t="shared" ref="H119:H120" si="26">G119</f>
        <v>1</v>
      </c>
      <c r="I119" s="103"/>
      <c r="J119" s="104"/>
      <c r="K119" s="105">
        <f>H119*I119</f>
        <v>0</v>
      </c>
    </row>
    <row r="120" spans="1:11">
      <c r="A120" s="18"/>
      <c r="B120" s="19"/>
      <c r="C120" s="13" t="s">
        <v>173</v>
      </c>
      <c r="D120" s="13"/>
      <c r="E120" s="14"/>
      <c r="F120" s="15" t="s">
        <v>37</v>
      </c>
      <c r="G120" s="16">
        <v>4</v>
      </c>
      <c r="H120" s="16">
        <f t="shared" si="26"/>
        <v>4</v>
      </c>
      <c r="I120" s="103"/>
      <c r="J120" s="104"/>
      <c r="K120" s="105">
        <f>H120*I120</f>
        <v>0</v>
      </c>
    </row>
    <row r="121" spans="1:11">
      <c r="A121" s="57"/>
      <c r="B121" s="21"/>
      <c r="C121" s="35"/>
      <c r="D121" s="35"/>
      <c r="E121" s="36" t="s">
        <v>140</v>
      </c>
      <c r="F121" s="24"/>
      <c r="G121" s="25"/>
      <c r="H121" s="25"/>
      <c r="I121" s="106"/>
      <c r="J121" s="107"/>
      <c r="K121" s="161">
        <f>SUM(K27:K120)</f>
        <v>0</v>
      </c>
    </row>
    <row r="122" spans="1:11">
      <c r="A122" s="18"/>
      <c r="B122" s="19"/>
      <c r="C122" s="13"/>
      <c r="D122" s="13"/>
      <c r="E122" s="14"/>
      <c r="F122" s="15"/>
      <c r="G122" s="16"/>
      <c r="H122" s="16"/>
      <c r="I122" s="103"/>
      <c r="J122" s="104"/>
      <c r="K122" s="105">
        <v>0</v>
      </c>
    </row>
    <row r="123" spans="1:11">
      <c r="A123" s="20">
        <v>6</v>
      </c>
      <c r="B123" s="21"/>
      <c r="C123" s="22" t="s">
        <v>55</v>
      </c>
      <c r="D123" s="22"/>
      <c r="E123" s="23"/>
      <c r="F123" s="24"/>
      <c r="G123" s="24"/>
      <c r="H123" s="25"/>
      <c r="I123" s="106"/>
      <c r="J123" s="107"/>
      <c r="K123" s="108"/>
    </row>
    <row r="124" spans="1:11">
      <c r="A124" s="18"/>
      <c r="B124" s="19"/>
      <c r="C124" s="13"/>
      <c r="D124" s="13"/>
      <c r="E124" s="14"/>
      <c r="F124" s="15"/>
      <c r="G124" s="16"/>
      <c r="H124" s="17"/>
      <c r="I124" s="111"/>
      <c r="J124" s="112"/>
      <c r="K124" s="113"/>
    </row>
    <row r="125" spans="1:11">
      <c r="A125" s="118"/>
      <c r="B125" s="119"/>
      <c r="C125" s="131" t="s">
        <v>12</v>
      </c>
      <c r="D125" s="120"/>
      <c r="E125" s="121"/>
      <c r="F125" s="122"/>
      <c r="G125" s="123"/>
      <c r="H125" s="123"/>
      <c r="I125" s="124"/>
      <c r="J125" s="125">
        <f>SUM(K126:K180)</f>
        <v>0</v>
      </c>
      <c r="K125" s="126"/>
    </row>
    <row r="126" spans="1:11">
      <c r="A126" s="18"/>
      <c r="B126" s="19"/>
      <c r="C126" s="13" t="s">
        <v>60</v>
      </c>
      <c r="D126" s="13"/>
      <c r="E126" s="14"/>
      <c r="F126" s="15"/>
      <c r="G126" s="16"/>
      <c r="H126" s="16"/>
      <c r="I126" s="103"/>
      <c r="J126" s="104"/>
      <c r="K126" s="105"/>
    </row>
    <row r="127" spans="1:11">
      <c r="A127" s="56">
        <v>6.1</v>
      </c>
      <c r="B127" s="29"/>
      <c r="C127" s="30" t="s">
        <v>152</v>
      </c>
      <c r="D127" s="30"/>
      <c r="E127" s="31"/>
      <c r="F127" s="32"/>
      <c r="G127" s="33"/>
      <c r="H127" s="33"/>
      <c r="I127" s="114"/>
      <c r="J127" s="115">
        <f>+K128</f>
        <v>0</v>
      </c>
      <c r="K127" s="116"/>
    </row>
    <row r="128" spans="1:11">
      <c r="A128" s="18"/>
      <c r="B128" s="19"/>
      <c r="C128" s="13" t="s">
        <v>125</v>
      </c>
      <c r="D128" s="13"/>
      <c r="E128" s="14"/>
      <c r="F128" s="15" t="s">
        <v>37</v>
      </c>
      <c r="G128" s="16">
        <v>1</v>
      </c>
      <c r="H128" s="16">
        <v>1</v>
      </c>
      <c r="I128" s="103"/>
      <c r="J128" s="104"/>
      <c r="K128" s="105">
        <f>I128</f>
        <v>0</v>
      </c>
    </row>
    <row r="129" spans="1:11">
      <c r="A129" s="56">
        <v>6.2</v>
      </c>
      <c r="B129" s="29"/>
      <c r="C129" s="30" t="s">
        <v>11</v>
      </c>
      <c r="D129" s="30"/>
      <c r="E129" s="31"/>
      <c r="F129" s="32"/>
      <c r="G129" s="33"/>
      <c r="H129" s="33"/>
      <c r="I129" s="114"/>
      <c r="J129" s="115">
        <f>+K130</f>
        <v>0</v>
      </c>
      <c r="K129" s="116"/>
    </row>
    <row r="130" spans="1:11">
      <c r="A130" s="18"/>
      <c r="B130" s="19"/>
      <c r="C130" s="238" t="s">
        <v>11</v>
      </c>
      <c r="D130" s="239"/>
      <c r="E130" s="240"/>
      <c r="F130" s="15" t="s">
        <v>37</v>
      </c>
      <c r="G130" s="16">
        <v>1</v>
      </c>
      <c r="H130" s="16">
        <f>G130</f>
        <v>1</v>
      </c>
      <c r="I130" s="103"/>
      <c r="J130" s="104"/>
      <c r="K130" s="105">
        <f t="shared" ref="K130:K164" si="27">H130*I130</f>
        <v>0</v>
      </c>
    </row>
    <row r="131" spans="1:11">
      <c r="A131" s="56">
        <v>6.3</v>
      </c>
      <c r="B131" s="29"/>
      <c r="C131" s="30" t="s">
        <v>12</v>
      </c>
      <c r="D131" s="30"/>
      <c r="E131" s="31"/>
      <c r="F131" s="32"/>
      <c r="G131" s="33"/>
      <c r="H131" s="33"/>
      <c r="I131" s="114"/>
      <c r="J131" s="115">
        <f>SUM(K133:K146)</f>
        <v>0</v>
      </c>
      <c r="K131" s="116"/>
    </row>
    <row r="132" spans="1:11">
      <c r="A132" s="18"/>
      <c r="B132" s="19" t="s">
        <v>148</v>
      </c>
      <c r="C132" s="238"/>
      <c r="D132" s="239"/>
      <c r="E132" s="240"/>
      <c r="F132" s="15"/>
      <c r="G132" s="16"/>
      <c r="H132" s="16"/>
      <c r="I132" s="103"/>
      <c r="J132" s="104"/>
      <c r="K132" s="105"/>
    </row>
    <row r="133" spans="1:11" ht="60.75" customHeight="1">
      <c r="A133" s="18"/>
      <c r="B133" s="19"/>
      <c r="C133" s="238" t="s">
        <v>132</v>
      </c>
      <c r="D133" s="239"/>
      <c r="E133" s="240"/>
      <c r="F133" s="101" t="s">
        <v>37</v>
      </c>
      <c r="G133" s="102">
        <v>4</v>
      </c>
      <c r="H133" s="102">
        <f>G133</f>
        <v>4</v>
      </c>
      <c r="I133" s="103"/>
      <c r="J133" s="104"/>
      <c r="K133" s="105">
        <f t="shared" si="27"/>
        <v>0</v>
      </c>
    </row>
    <row r="134" spans="1:11" ht="40.5" customHeight="1">
      <c r="A134" s="18"/>
      <c r="B134" s="19"/>
      <c r="C134" s="238" t="s">
        <v>131</v>
      </c>
      <c r="D134" s="239"/>
      <c r="E134" s="240"/>
      <c r="F134" s="101" t="s">
        <v>37</v>
      </c>
      <c r="G134" s="102">
        <v>1</v>
      </c>
      <c r="H134" s="102">
        <f>G134</f>
        <v>1</v>
      </c>
      <c r="I134" s="103"/>
      <c r="J134" s="104"/>
      <c r="K134" s="105">
        <f t="shared" si="27"/>
        <v>0</v>
      </c>
    </row>
    <row r="135" spans="1:11">
      <c r="A135" s="18"/>
      <c r="B135" s="19"/>
      <c r="C135" s="62" t="s">
        <v>145</v>
      </c>
      <c r="D135" s="62"/>
      <c r="E135" s="63"/>
      <c r="F135" s="64" t="s">
        <v>37</v>
      </c>
      <c r="G135" s="65">
        <v>1</v>
      </c>
      <c r="H135" s="16">
        <f t="shared" ref="H135:H164" si="28">G135</f>
        <v>1</v>
      </c>
      <c r="I135" s="117"/>
      <c r="J135" s="104"/>
      <c r="K135" s="105">
        <f t="shared" si="27"/>
        <v>0</v>
      </c>
    </row>
    <row r="136" spans="1:11">
      <c r="A136" s="18"/>
      <c r="B136" s="19"/>
      <c r="C136" s="62" t="s">
        <v>104</v>
      </c>
      <c r="D136" s="62"/>
      <c r="E136" s="63"/>
      <c r="F136" s="64" t="s">
        <v>37</v>
      </c>
      <c r="G136" s="65">
        <v>1</v>
      </c>
      <c r="H136" s="16">
        <f t="shared" si="28"/>
        <v>1</v>
      </c>
      <c r="I136" s="117"/>
      <c r="J136" s="104"/>
      <c r="K136" s="105">
        <f t="shared" si="27"/>
        <v>0</v>
      </c>
    </row>
    <row r="137" spans="1:11">
      <c r="A137" s="18"/>
      <c r="B137" s="19"/>
      <c r="C137" s="62" t="s">
        <v>105</v>
      </c>
      <c r="D137" s="62"/>
      <c r="E137" s="63"/>
      <c r="F137" s="64" t="s">
        <v>50</v>
      </c>
      <c r="G137" s="65">
        <v>20</v>
      </c>
      <c r="H137" s="16">
        <f t="shared" si="28"/>
        <v>20</v>
      </c>
      <c r="I137" s="117"/>
      <c r="J137" s="104"/>
      <c r="K137" s="105">
        <f t="shared" si="27"/>
        <v>0</v>
      </c>
    </row>
    <row r="138" spans="1:11">
      <c r="A138" s="18"/>
      <c r="B138" s="19"/>
      <c r="C138" s="62" t="s">
        <v>130</v>
      </c>
      <c r="D138" s="62"/>
      <c r="E138" s="63"/>
      <c r="F138" s="64" t="s">
        <v>50</v>
      </c>
      <c r="G138" s="65">
        <v>25</v>
      </c>
      <c r="H138" s="16">
        <f t="shared" si="28"/>
        <v>25</v>
      </c>
      <c r="I138" s="117"/>
      <c r="J138" s="104"/>
      <c r="K138" s="105">
        <f t="shared" si="27"/>
        <v>0</v>
      </c>
    </row>
    <row r="139" spans="1:11">
      <c r="A139" s="18"/>
      <c r="B139" s="19" t="s">
        <v>149</v>
      </c>
      <c r="C139" s="62"/>
      <c r="D139" s="62"/>
      <c r="E139" s="63"/>
      <c r="F139" s="64"/>
      <c r="G139" s="65"/>
      <c r="H139" s="16"/>
      <c r="I139" s="117"/>
      <c r="J139" s="104"/>
      <c r="K139" s="105"/>
    </row>
    <row r="140" spans="1:11">
      <c r="A140" s="18"/>
      <c r="B140" s="19"/>
      <c r="C140" s="62" t="s">
        <v>106</v>
      </c>
      <c r="D140" s="62"/>
      <c r="E140" s="63"/>
      <c r="F140" s="64" t="s">
        <v>37</v>
      </c>
      <c r="G140" s="65">
        <v>34</v>
      </c>
      <c r="H140" s="16">
        <f t="shared" si="28"/>
        <v>34</v>
      </c>
      <c r="I140" s="117"/>
      <c r="J140" s="104"/>
      <c r="K140" s="105">
        <f t="shared" si="27"/>
        <v>0</v>
      </c>
    </row>
    <row r="141" spans="1:11">
      <c r="A141" s="18"/>
      <c r="B141" s="19"/>
      <c r="C141" s="62" t="s">
        <v>107</v>
      </c>
      <c r="D141" s="62"/>
      <c r="E141" s="63"/>
      <c r="F141" s="64" t="s">
        <v>37</v>
      </c>
      <c r="G141" s="65">
        <f>36*12</f>
        <v>432</v>
      </c>
      <c r="H141" s="16">
        <f t="shared" si="28"/>
        <v>432</v>
      </c>
      <c r="I141" s="117"/>
      <c r="J141" s="104"/>
      <c r="K141" s="105">
        <f t="shared" si="27"/>
        <v>0</v>
      </c>
    </row>
    <row r="142" spans="1:11" ht="26.25" customHeight="1">
      <c r="A142" s="18"/>
      <c r="B142" s="19"/>
      <c r="C142" s="244" t="s">
        <v>168</v>
      </c>
      <c r="D142" s="242"/>
      <c r="E142" s="243"/>
      <c r="F142" s="64" t="s">
        <v>37</v>
      </c>
      <c r="G142" s="65">
        <v>142</v>
      </c>
      <c r="H142" s="16">
        <f t="shared" si="28"/>
        <v>142</v>
      </c>
      <c r="I142" s="117"/>
      <c r="J142" s="104"/>
      <c r="K142" s="105">
        <f t="shared" si="27"/>
        <v>0</v>
      </c>
    </row>
    <row r="143" spans="1:11">
      <c r="A143" s="18"/>
      <c r="B143" s="19"/>
      <c r="C143" s="62" t="s">
        <v>209</v>
      </c>
      <c r="D143" s="62"/>
      <c r="E143" s="63"/>
      <c r="F143" s="64" t="s">
        <v>37</v>
      </c>
      <c r="G143" s="65">
        <v>190</v>
      </c>
      <c r="H143" s="16">
        <f t="shared" si="28"/>
        <v>190</v>
      </c>
      <c r="I143" s="117"/>
      <c r="J143" s="104"/>
      <c r="K143" s="105">
        <f t="shared" si="27"/>
        <v>0</v>
      </c>
    </row>
    <row r="144" spans="1:11">
      <c r="A144" s="18"/>
      <c r="B144" s="19"/>
      <c r="C144" s="62" t="s">
        <v>210</v>
      </c>
      <c r="D144" s="62"/>
      <c r="E144" s="63"/>
      <c r="F144" s="64" t="s">
        <v>37</v>
      </c>
      <c r="G144" s="65">
        <v>1</v>
      </c>
      <c r="H144" s="16">
        <f t="shared" si="28"/>
        <v>1</v>
      </c>
      <c r="I144" s="117"/>
      <c r="J144" s="104"/>
      <c r="K144" s="105">
        <f t="shared" si="27"/>
        <v>0</v>
      </c>
    </row>
    <row r="145" spans="1:11">
      <c r="A145" s="18"/>
      <c r="B145" s="19" t="s">
        <v>150</v>
      </c>
      <c r="C145" s="62"/>
      <c r="D145" s="62"/>
      <c r="E145" s="63"/>
      <c r="F145" s="64"/>
      <c r="G145" s="65"/>
      <c r="H145" s="16"/>
      <c r="I145" s="117"/>
      <c r="J145" s="104"/>
      <c r="K145" s="105"/>
    </row>
    <row r="146" spans="1:11">
      <c r="A146" s="18"/>
      <c r="B146" s="19"/>
      <c r="C146" s="62" t="s">
        <v>15</v>
      </c>
      <c r="D146" s="62"/>
      <c r="E146" s="63"/>
      <c r="F146" s="64" t="s">
        <v>37</v>
      </c>
      <c r="G146" s="65">
        <v>300</v>
      </c>
      <c r="H146" s="16">
        <f t="shared" si="28"/>
        <v>300</v>
      </c>
      <c r="I146" s="117"/>
      <c r="J146" s="104"/>
      <c r="K146" s="105">
        <f t="shared" si="27"/>
        <v>0</v>
      </c>
    </row>
    <row r="147" spans="1:11">
      <c r="A147" s="56"/>
      <c r="B147" s="29"/>
      <c r="C147" s="30" t="s">
        <v>151</v>
      </c>
      <c r="D147" s="30"/>
      <c r="E147" s="31"/>
      <c r="F147" s="32"/>
      <c r="G147" s="33"/>
      <c r="H147" s="33"/>
      <c r="I147" s="114"/>
      <c r="J147" s="115">
        <f>SUM(K148:K179)</f>
        <v>0</v>
      </c>
      <c r="K147" s="116"/>
    </row>
    <row r="148" spans="1:11">
      <c r="A148" s="18"/>
      <c r="B148" s="150" t="s">
        <v>151</v>
      </c>
      <c r="C148" s="62"/>
      <c r="D148" s="62"/>
      <c r="E148" s="63"/>
      <c r="F148" s="64"/>
      <c r="G148" s="65"/>
      <c r="H148" s="16"/>
      <c r="I148" s="117"/>
      <c r="J148" s="104"/>
      <c r="K148" s="105"/>
    </row>
    <row r="149" spans="1:11">
      <c r="A149" s="18"/>
      <c r="B149" s="19"/>
      <c r="C149" s="13" t="s">
        <v>53</v>
      </c>
      <c r="D149" s="13"/>
      <c r="E149" s="14"/>
      <c r="F149" s="15" t="s">
        <v>50</v>
      </c>
      <c r="G149" s="65">
        <v>120</v>
      </c>
      <c r="H149" s="16">
        <f t="shared" si="28"/>
        <v>120</v>
      </c>
      <c r="I149" s="103"/>
      <c r="J149" s="104"/>
      <c r="K149" s="105">
        <f t="shared" si="27"/>
        <v>0</v>
      </c>
    </row>
    <row r="150" spans="1:11">
      <c r="A150" s="18"/>
      <c r="B150" s="19"/>
      <c r="C150" s="13" t="s">
        <v>112</v>
      </c>
      <c r="D150" s="13"/>
      <c r="E150" s="14"/>
      <c r="F150" s="15" t="s">
        <v>50</v>
      </c>
      <c r="G150" s="65">
        <v>120</v>
      </c>
      <c r="H150" s="16">
        <f t="shared" si="28"/>
        <v>120</v>
      </c>
      <c r="I150" s="103"/>
      <c r="J150" s="104"/>
      <c r="K150" s="105">
        <f t="shared" si="27"/>
        <v>0</v>
      </c>
    </row>
    <row r="151" spans="1:11">
      <c r="A151" s="18"/>
      <c r="B151" s="19"/>
      <c r="C151" s="13" t="s">
        <v>111</v>
      </c>
      <c r="D151" s="13"/>
      <c r="E151" s="14"/>
      <c r="F151" s="15" t="s">
        <v>50</v>
      </c>
      <c r="G151" s="65">
        <v>21</v>
      </c>
      <c r="H151" s="16">
        <f t="shared" si="28"/>
        <v>21</v>
      </c>
      <c r="I151" s="103"/>
      <c r="J151" s="104"/>
      <c r="K151" s="105">
        <f t="shared" si="27"/>
        <v>0</v>
      </c>
    </row>
    <row r="152" spans="1:11" s="145" customFormat="1">
      <c r="A152" s="142"/>
      <c r="B152" s="143"/>
      <c r="C152" s="245" t="s">
        <v>212</v>
      </c>
      <c r="D152" s="246"/>
      <c r="E152" s="247"/>
      <c r="F152" s="101" t="s">
        <v>37</v>
      </c>
      <c r="G152" s="144">
        <v>1</v>
      </c>
      <c r="H152" s="102">
        <f t="shared" si="28"/>
        <v>1</v>
      </c>
      <c r="I152" s="103"/>
      <c r="J152" s="104"/>
      <c r="K152" s="105">
        <f t="shared" si="27"/>
        <v>0</v>
      </c>
    </row>
    <row r="153" spans="1:11" s="145" customFormat="1">
      <c r="A153" s="142"/>
      <c r="B153" s="143"/>
      <c r="C153" s="245" t="s">
        <v>213</v>
      </c>
      <c r="D153" s="246"/>
      <c r="E153" s="247"/>
      <c r="F153" s="101" t="s">
        <v>37</v>
      </c>
      <c r="G153" s="144">
        <v>1</v>
      </c>
      <c r="H153" s="102">
        <f t="shared" ref="H153" si="29">G153</f>
        <v>1</v>
      </c>
      <c r="I153" s="103"/>
      <c r="J153" s="104"/>
      <c r="K153" s="105">
        <f t="shared" ref="K153" si="30">H153*I153</f>
        <v>0</v>
      </c>
    </row>
    <row r="154" spans="1:11" s="145" customFormat="1">
      <c r="A154" s="142"/>
      <c r="B154" s="143"/>
      <c r="C154" s="245" t="s">
        <v>211</v>
      </c>
      <c r="D154" s="246"/>
      <c r="E154" s="247"/>
      <c r="F154" s="101" t="s">
        <v>37</v>
      </c>
      <c r="G154" s="144">
        <v>1</v>
      </c>
      <c r="H154" s="102">
        <f t="shared" ref="H154" si="31">G154</f>
        <v>1</v>
      </c>
      <c r="I154" s="103"/>
      <c r="J154" s="104"/>
      <c r="K154" s="105">
        <f t="shared" ref="K154" si="32">H154*I154</f>
        <v>0</v>
      </c>
    </row>
    <row r="155" spans="1:11" s="145" customFormat="1" ht="48.75" customHeight="1">
      <c r="A155" s="142"/>
      <c r="B155" s="143"/>
      <c r="C155" s="245" t="s">
        <v>161</v>
      </c>
      <c r="D155" s="246"/>
      <c r="E155" s="247"/>
      <c r="F155" s="101" t="s">
        <v>50</v>
      </c>
      <c r="G155" s="144">
        <v>250</v>
      </c>
      <c r="H155" s="102">
        <f t="shared" si="28"/>
        <v>250</v>
      </c>
      <c r="I155" s="103"/>
      <c r="J155" s="104"/>
      <c r="K155" s="105">
        <f t="shared" si="27"/>
        <v>0</v>
      </c>
    </row>
    <row r="156" spans="1:11" s="152" customFormat="1" ht="30" customHeight="1">
      <c r="A156" s="142"/>
      <c r="B156" s="151"/>
      <c r="C156" s="241" t="s">
        <v>164</v>
      </c>
      <c r="D156" s="242"/>
      <c r="E156" s="243"/>
      <c r="F156" s="101" t="s">
        <v>37</v>
      </c>
      <c r="G156" s="144">
        <v>1</v>
      </c>
      <c r="H156" s="102">
        <v>1</v>
      </c>
      <c r="I156" s="154"/>
      <c r="J156" s="155"/>
      <c r="K156" s="156">
        <f t="shared" si="27"/>
        <v>0</v>
      </c>
    </row>
    <row r="157" spans="1:11">
      <c r="A157" s="18"/>
      <c r="B157" s="19"/>
      <c r="C157" s="13" t="s">
        <v>133</v>
      </c>
      <c r="D157" s="13"/>
      <c r="E157" s="14"/>
      <c r="F157" s="15" t="s">
        <v>37</v>
      </c>
      <c r="G157" s="65">
        <v>1</v>
      </c>
      <c r="H157" s="16">
        <v>1</v>
      </c>
      <c r="I157" s="103"/>
      <c r="J157" s="104"/>
      <c r="K157" s="105">
        <f t="shared" si="27"/>
        <v>0</v>
      </c>
    </row>
    <row r="158" spans="1:11">
      <c r="A158" s="18"/>
      <c r="B158" s="66" t="s">
        <v>48</v>
      </c>
      <c r="C158" s="13" t="s">
        <v>1</v>
      </c>
      <c r="D158" s="13"/>
      <c r="E158" s="14"/>
      <c r="F158" s="15" t="s">
        <v>37</v>
      </c>
      <c r="G158" s="16">
        <v>1</v>
      </c>
      <c r="H158" s="16">
        <f t="shared" ref="H158:H162" si="33">G158</f>
        <v>1</v>
      </c>
      <c r="I158" s="103"/>
      <c r="J158" s="104"/>
      <c r="K158" s="105">
        <f t="shared" si="27"/>
        <v>0</v>
      </c>
    </row>
    <row r="159" spans="1:11">
      <c r="A159" s="18"/>
      <c r="B159" s="66" t="s">
        <v>48</v>
      </c>
      <c r="C159" s="13" t="s">
        <v>77</v>
      </c>
      <c r="D159" s="13"/>
      <c r="E159" s="14"/>
      <c r="F159" s="15" t="s">
        <v>37</v>
      </c>
      <c r="G159" s="16">
        <v>1</v>
      </c>
      <c r="H159" s="16">
        <f t="shared" si="33"/>
        <v>1</v>
      </c>
      <c r="I159" s="103"/>
      <c r="J159" s="104"/>
      <c r="K159" s="105">
        <f t="shared" si="27"/>
        <v>0</v>
      </c>
    </row>
    <row r="160" spans="1:11">
      <c r="A160" s="18"/>
      <c r="B160" s="66" t="s">
        <v>48</v>
      </c>
      <c r="C160" s="13" t="s">
        <v>78</v>
      </c>
      <c r="D160" s="13"/>
      <c r="E160" s="14"/>
      <c r="F160" s="15" t="s">
        <v>37</v>
      </c>
      <c r="G160" s="16">
        <v>1</v>
      </c>
      <c r="H160" s="16">
        <f t="shared" si="33"/>
        <v>1</v>
      </c>
      <c r="I160" s="103"/>
      <c r="J160" s="104"/>
      <c r="K160" s="105">
        <f t="shared" si="27"/>
        <v>0</v>
      </c>
    </row>
    <row r="161" spans="1:11">
      <c r="A161" s="18"/>
      <c r="B161" s="66" t="s">
        <v>48</v>
      </c>
      <c r="C161" s="13" t="s">
        <v>128</v>
      </c>
      <c r="D161" s="13"/>
      <c r="E161" s="14"/>
      <c r="F161" s="15" t="s">
        <v>37</v>
      </c>
      <c r="G161" s="16">
        <v>1</v>
      </c>
      <c r="H161" s="16">
        <f t="shared" si="33"/>
        <v>1</v>
      </c>
      <c r="I161" s="103"/>
      <c r="J161" s="104"/>
      <c r="K161" s="105">
        <f t="shared" si="27"/>
        <v>0</v>
      </c>
    </row>
    <row r="162" spans="1:11">
      <c r="A162" s="18"/>
      <c r="B162" s="66" t="s">
        <v>48</v>
      </c>
      <c r="C162" s="13" t="s">
        <v>129</v>
      </c>
      <c r="D162" s="13"/>
      <c r="E162" s="14"/>
      <c r="F162" s="15" t="s">
        <v>37</v>
      </c>
      <c r="G162" s="16">
        <v>1</v>
      </c>
      <c r="H162" s="16">
        <f t="shared" si="33"/>
        <v>1</v>
      </c>
      <c r="I162" s="103"/>
      <c r="J162" s="104"/>
      <c r="K162" s="105">
        <f t="shared" si="27"/>
        <v>0</v>
      </c>
    </row>
    <row r="163" spans="1:11">
      <c r="A163" s="18"/>
      <c r="B163" s="66" t="s">
        <v>48</v>
      </c>
      <c r="C163" s="13" t="s">
        <v>83</v>
      </c>
      <c r="D163" s="13"/>
      <c r="E163" s="14"/>
      <c r="F163" s="15" t="s">
        <v>37</v>
      </c>
      <c r="G163" s="16">
        <v>1</v>
      </c>
      <c r="H163" s="16">
        <f t="shared" si="28"/>
        <v>1</v>
      </c>
      <c r="I163" s="103"/>
      <c r="J163" s="104"/>
      <c r="K163" s="105">
        <f t="shared" si="27"/>
        <v>0</v>
      </c>
    </row>
    <row r="164" spans="1:11">
      <c r="A164" s="18"/>
      <c r="B164" s="66" t="s">
        <v>48</v>
      </c>
      <c r="C164" s="13" t="s">
        <v>84</v>
      </c>
      <c r="D164" s="13"/>
      <c r="E164" s="14"/>
      <c r="F164" s="15" t="s">
        <v>37</v>
      </c>
      <c r="G164" s="16">
        <v>1</v>
      </c>
      <c r="H164" s="16">
        <f t="shared" si="28"/>
        <v>1</v>
      </c>
      <c r="I164" s="103"/>
      <c r="J164" s="104"/>
      <c r="K164" s="105">
        <f t="shared" si="27"/>
        <v>0</v>
      </c>
    </row>
    <row r="165" spans="1:11" s="141" customFormat="1">
      <c r="A165" s="118" t="s">
        <v>90</v>
      </c>
      <c r="B165" s="119"/>
      <c r="C165" s="120" t="s">
        <v>8</v>
      </c>
      <c r="D165" s="120"/>
      <c r="E165" s="121"/>
      <c r="F165" s="122"/>
      <c r="G165" s="123"/>
      <c r="H165" s="123"/>
      <c r="I165" s="124"/>
      <c r="J165" s="125">
        <f>SUM(K166:K169)</f>
        <v>0</v>
      </c>
      <c r="K165" s="126"/>
    </row>
    <row r="166" spans="1:11" s="141" customFormat="1">
      <c r="A166" s="18"/>
      <c r="B166" s="19"/>
      <c r="C166" s="13" t="s">
        <v>143</v>
      </c>
      <c r="D166" s="13"/>
      <c r="E166" s="14"/>
      <c r="F166" s="15" t="s">
        <v>37</v>
      </c>
      <c r="G166" s="65">
        <v>13</v>
      </c>
      <c r="H166" s="65">
        <f t="shared" ref="H166" si="34">G166</f>
        <v>13</v>
      </c>
      <c r="I166" s="103"/>
      <c r="J166" s="104"/>
      <c r="K166" s="105">
        <f>H166*I166</f>
        <v>0</v>
      </c>
    </row>
    <row r="167" spans="1:11" s="141" customFormat="1">
      <c r="A167" s="18"/>
      <c r="B167" s="19"/>
      <c r="C167" s="13" t="s">
        <v>137</v>
      </c>
      <c r="D167" s="13"/>
      <c r="E167" s="14"/>
      <c r="F167" s="15" t="s">
        <v>37</v>
      </c>
      <c r="G167" s="65">
        <v>25</v>
      </c>
      <c r="H167" s="65">
        <f t="shared" ref="H167:H169" si="35">G167</f>
        <v>25</v>
      </c>
      <c r="I167" s="103"/>
      <c r="J167" s="104"/>
      <c r="K167" s="105">
        <f>H167*I167</f>
        <v>0</v>
      </c>
    </row>
    <row r="168" spans="1:11" s="141" customFormat="1">
      <c r="A168" s="18"/>
      <c r="B168" s="19"/>
      <c r="C168" s="13" t="s">
        <v>138</v>
      </c>
      <c r="D168" s="13"/>
      <c r="E168" s="14"/>
      <c r="F168" s="15" t="s">
        <v>37</v>
      </c>
      <c r="G168" s="16">
        <v>2</v>
      </c>
      <c r="H168" s="16">
        <f t="shared" ref="H168" si="36">G168</f>
        <v>2</v>
      </c>
      <c r="I168" s="103"/>
      <c r="J168" s="104"/>
      <c r="K168" s="105">
        <f>H168*I168</f>
        <v>0</v>
      </c>
    </row>
    <row r="169" spans="1:11" s="141" customFormat="1">
      <c r="A169" s="18"/>
      <c r="B169" s="19"/>
      <c r="C169" s="13" t="s">
        <v>176</v>
      </c>
      <c r="D169" s="13"/>
      <c r="E169" s="14"/>
      <c r="F169" s="15" t="s">
        <v>37</v>
      </c>
      <c r="G169" s="16">
        <f>G166*2+G167*4+G168*8</f>
        <v>142</v>
      </c>
      <c r="H169" s="16">
        <f t="shared" si="35"/>
        <v>142</v>
      </c>
      <c r="I169" s="103"/>
      <c r="J169" s="104"/>
      <c r="K169" s="105">
        <f>H169*I169</f>
        <v>0</v>
      </c>
    </row>
    <row r="170" spans="1:11" s="141" customFormat="1">
      <c r="A170" s="118" t="s">
        <v>91</v>
      </c>
      <c r="B170" s="119"/>
      <c r="C170" s="120" t="s">
        <v>142</v>
      </c>
      <c r="D170" s="120"/>
      <c r="E170" s="121"/>
      <c r="F170" s="122"/>
      <c r="G170" s="123"/>
      <c r="H170" s="123"/>
      <c r="I170" s="124"/>
      <c r="J170" s="125">
        <f>SUM(K171:K173)</f>
        <v>0</v>
      </c>
      <c r="K170" s="126"/>
    </row>
    <row r="171" spans="1:11" s="141" customFormat="1">
      <c r="A171" s="18"/>
      <c r="B171" s="19"/>
      <c r="C171" s="13" t="s">
        <v>143</v>
      </c>
      <c r="D171" s="13"/>
      <c r="E171" s="14"/>
      <c r="F171" s="15" t="s">
        <v>37</v>
      </c>
      <c r="G171" s="16">
        <v>3</v>
      </c>
      <c r="H171" s="16">
        <f t="shared" ref="H171" si="37">G171</f>
        <v>3</v>
      </c>
      <c r="I171" s="103"/>
      <c r="J171" s="104"/>
      <c r="K171" s="105">
        <f>H171*I171</f>
        <v>0</v>
      </c>
    </row>
    <row r="172" spans="1:11" s="141" customFormat="1">
      <c r="A172" s="18"/>
      <c r="B172" s="19"/>
      <c r="C172" s="13" t="s">
        <v>137</v>
      </c>
      <c r="D172" s="13"/>
      <c r="E172" s="14"/>
      <c r="F172" s="15" t="s">
        <v>37</v>
      </c>
      <c r="G172" s="16">
        <v>12</v>
      </c>
      <c r="H172" s="16">
        <f t="shared" ref="H172" si="38">G172</f>
        <v>12</v>
      </c>
      <c r="I172" s="103"/>
      <c r="J172" s="104"/>
      <c r="K172" s="105">
        <f>H172*I172</f>
        <v>0</v>
      </c>
    </row>
    <row r="173" spans="1:11" s="141" customFormat="1">
      <c r="A173" s="18"/>
      <c r="B173" s="19"/>
      <c r="C173" s="13"/>
      <c r="D173" s="13"/>
      <c r="E173" s="14"/>
      <c r="F173" s="15"/>
      <c r="G173" s="16"/>
      <c r="H173" s="16"/>
      <c r="I173" s="103"/>
      <c r="J173" s="104"/>
      <c r="K173" s="105"/>
    </row>
    <row r="174" spans="1:11" s="141" customFormat="1">
      <c r="A174" s="118" t="s">
        <v>92</v>
      </c>
      <c r="B174" s="119"/>
      <c r="C174" s="120" t="s">
        <v>10</v>
      </c>
      <c r="D174" s="120"/>
      <c r="E174" s="121"/>
      <c r="F174" s="122"/>
      <c r="G174" s="123"/>
      <c r="H174" s="123"/>
      <c r="I174" s="124"/>
      <c r="J174" s="125">
        <f>SUM(K176:K176)</f>
        <v>0</v>
      </c>
      <c r="K174" s="126"/>
    </row>
    <row r="175" spans="1:11" s="141" customFormat="1">
      <c r="A175" s="18"/>
      <c r="B175" s="19"/>
      <c r="C175" s="13" t="s">
        <v>174</v>
      </c>
      <c r="D175" s="13"/>
      <c r="E175" s="14"/>
      <c r="F175" s="15" t="s">
        <v>37</v>
      </c>
      <c r="G175" s="16">
        <v>34</v>
      </c>
      <c r="H175" s="16">
        <f t="shared" ref="H175" si="39">G175</f>
        <v>34</v>
      </c>
      <c r="I175" s="103"/>
      <c r="J175" s="104"/>
      <c r="K175" s="105">
        <f>H175*I175</f>
        <v>0</v>
      </c>
    </row>
    <row r="176" spans="1:11" s="141" customFormat="1">
      <c r="A176" s="18"/>
      <c r="B176" s="19"/>
      <c r="C176" s="13" t="s">
        <v>175</v>
      </c>
      <c r="D176" s="13"/>
      <c r="E176" s="14"/>
      <c r="F176" s="15" t="s">
        <v>37</v>
      </c>
      <c r="G176" s="16">
        <v>34</v>
      </c>
      <c r="H176" s="16">
        <f t="shared" ref="H176" si="40">G176</f>
        <v>34</v>
      </c>
      <c r="I176" s="103"/>
      <c r="J176" s="104"/>
      <c r="K176" s="105">
        <f>H176*I176</f>
        <v>0</v>
      </c>
    </row>
    <row r="177" spans="1:11" s="141" customFormat="1">
      <c r="A177" s="118" t="s">
        <v>96</v>
      </c>
      <c r="B177" s="119"/>
      <c r="C177" s="120" t="s">
        <v>97</v>
      </c>
      <c r="D177" s="120"/>
      <c r="E177" s="121"/>
      <c r="F177" s="122"/>
      <c r="G177" s="123"/>
      <c r="H177" s="123"/>
      <c r="I177" s="124"/>
      <c r="J177" s="125">
        <f>SUM(K178:K179)</f>
        <v>0</v>
      </c>
      <c r="K177" s="126"/>
    </row>
    <row r="178" spans="1:11" s="141" customFormat="1">
      <c r="A178" s="18"/>
      <c r="B178" s="19"/>
      <c r="C178" s="13" t="s">
        <v>162</v>
      </c>
      <c r="D178" s="13"/>
      <c r="E178" s="14"/>
      <c r="F178" s="15" t="s">
        <v>37</v>
      </c>
      <c r="G178" s="16">
        <f>G169/2</f>
        <v>71</v>
      </c>
      <c r="H178" s="16">
        <f t="shared" ref="H178:H179" si="41">G178</f>
        <v>71</v>
      </c>
      <c r="I178" s="103"/>
      <c r="J178" s="104"/>
      <c r="K178" s="105">
        <f>H178*I178</f>
        <v>0</v>
      </c>
    </row>
    <row r="179" spans="1:11" s="141" customFormat="1">
      <c r="A179" s="18"/>
      <c r="B179" s="19"/>
      <c r="C179" s="13" t="s">
        <v>163</v>
      </c>
      <c r="D179" s="13"/>
      <c r="E179" s="14"/>
      <c r="F179" s="15" t="s">
        <v>37</v>
      </c>
      <c r="G179" s="16">
        <f>G178</f>
        <v>71</v>
      </c>
      <c r="H179" s="16">
        <f t="shared" si="41"/>
        <v>71</v>
      </c>
      <c r="I179" s="103"/>
      <c r="J179" s="104"/>
      <c r="K179" s="105">
        <f>H179*I179</f>
        <v>0</v>
      </c>
    </row>
    <row r="180" spans="1:11" s="141" customFormat="1">
      <c r="A180" s="127"/>
      <c r="B180" s="259" t="s">
        <v>134</v>
      </c>
      <c r="C180" s="260"/>
      <c r="D180" s="260"/>
      <c r="E180" s="261"/>
      <c r="F180" s="262">
        <f>+J125</f>
        <v>0</v>
      </c>
      <c r="G180" s="263"/>
      <c r="H180" s="263"/>
      <c r="I180" s="264"/>
      <c r="J180" s="128"/>
      <c r="K180" s="129"/>
    </row>
    <row r="181" spans="1:11" s="141" customFormat="1" ht="15.75" thickBot="1">
      <c r="A181" s="157"/>
      <c r="B181" s="158"/>
      <c r="C181" s="130"/>
      <c r="D181" s="130"/>
      <c r="E181" s="147"/>
      <c r="F181" s="159"/>
      <c r="G181" s="148"/>
      <c r="H181" s="148"/>
      <c r="I181" s="149"/>
      <c r="J181" s="104"/>
      <c r="K181" s="160"/>
    </row>
    <row r="182" spans="1:11">
      <c r="A182" s="217">
        <v>7</v>
      </c>
      <c r="B182" s="218"/>
      <c r="C182" s="219" t="s">
        <v>55</v>
      </c>
      <c r="D182" s="219"/>
      <c r="E182" s="220"/>
      <c r="F182" s="221"/>
      <c r="G182" s="221"/>
      <c r="H182" s="222"/>
      <c r="I182" s="223"/>
      <c r="J182" s="224"/>
      <c r="K182" s="225"/>
    </row>
    <row r="183" spans="1:11">
      <c r="A183" s="18"/>
      <c r="B183" s="19"/>
      <c r="C183" s="13"/>
      <c r="D183" s="13"/>
      <c r="E183" s="14"/>
      <c r="F183" s="15"/>
      <c r="G183" s="16"/>
      <c r="H183" s="17"/>
      <c r="I183" s="226"/>
      <c r="J183" s="112"/>
      <c r="K183" s="113"/>
    </row>
    <row r="184" spans="1:11">
      <c r="A184" s="56" t="s">
        <v>153</v>
      </c>
      <c r="B184" s="29"/>
      <c r="C184" s="30" t="s">
        <v>11</v>
      </c>
      <c r="D184" s="30"/>
      <c r="E184" s="31"/>
      <c r="F184" s="32"/>
      <c r="G184" s="33"/>
      <c r="H184" s="33"/>
      <c r="I184" s="114"/>
      <c r="J184" s="227"/>
      <c r="K184" s="116"/>
    </row>
    <row r="185" spans="1:11">
      <c r="A185" s="18"/>
      <c r="B185" s="19"/>
      <c r="C185" s="13" t="s">
        <v>58</v>
      </c>
      <c r="D185" s="13"/>
      <c r="E185" s="14"/>
      <c r="F185" s="15" t="s">
        <v>25</v>
      </c>
      <c r="G185" s="16"/>
      <c r="H185" s="16"/>
      <c r="I185" s="103"/>
      <c r="J185" s="194"/>
      <c r="K185" s="105"/>
    </row>
    <row r="186" spans="1:11" s="141" customFormat="1">
      <c r="A186" s="56" t="s">
        <v>154</v>
      </c>
      <c r="B186" s="29"/>
      <c r="C186" s="29" t="s">
        <v>98</v>
      </c>
      <c r="D186" s="30"/>
      <c r="E186" s="31"/>
      <c r="F186" s="32"/>
      <c r="G186" s="33"/>
      <c r="H186" s="33"/>
      <c r="I186" s="114"/>
      <c r="J186" s="228">
        <f>SUM(K187:K190)</f>
        <v>0</v>
      </c>
      <c r="K186" s="116"/>
    </row>
    <row r="187" spans="1:11" s="141" customFormat="1">
      <c r="A187" s="18"/>
      <c r="B187" s="19"/>
      <c r="C187" s="13" t="s">
        <v>177</v>
      </c>
      <c r="D187" s="13"/>
      <c r="E187" s="14"/>
      <c r="F187" s="15" t="s">
        <v>37</v>
      </c>
      <c r="G187" s="16">
        <v>1</v>
      </c>
      <c r="H187" s="16">
        <v>1</v>
      </c>
      <c r="I187" s="103"/>
      <c r="J187" s="194"/>
      <c r="K187" s="105">
        <f>H187*I187</f>
        <v>0</v>
      </c>
    </row>
    <row r="188" spans="1:11" s="141" customFormat="1">
      <c r="A188" s="18"/>
      <c r="B188" s="19"/>
      <c r="C188" s="13" t="s">
        <v>100</v>
      </c>
      <c r="D188" s="13"/>
      <c r="E188" s="14"/>
      <c r="F188" s="15" t="s">
        <v>37</v>
      </c>
      <c r="G188" s="16">
        <v>1</v>
      </c>
      <c r="H188" s="16">
        <v>1</v>
      </c>
      <c r="I188" s="103"/>
      <c r="J188" s="194"/>
      <c r="K188" s="105">
        <f>H188*I188</f>
        <v>0</v>
      </c>
    </row>
    <row r="189" spans="1:11" s="141" customFormat="1">
      <c r="A189" s="18"/>
      <c r="B189" s="19"/>
      <c r="C189" s="13" t="s">
        <v>67</v>
      </c>
      <c r="D189" s="13"/>
      <c r="E189" s="14"/>
      <c r="F189" s="15" t="s">
        <v>37</v>
      </c>
      <c r="G189" s="16">
        <v>1</v>
      </c>
      <c r="H189" s="16">
        <v>1</v>
      </c>
      <c r="I189" s="103"/>
      <c r="J189" s="194"/>
      <c r="K189" s="105">
        <f>H189*I189</f>
        <v>0</v>
      </c>
    </row>
    <row r="190" spans="1:11">
      <c r="A190" s="18"/>
      <c r="B190" s="19"/>
      <c r="C190" s="13" t="s">
        <v>103</v>
      </c>
      <c r="D190" s="13"/>
      <c r="E190" s="14"/>
      <c r="F190" s="15" t="s">
        <v>37</v>
      </c>
      <c r="G190" s="16">
        <v>1</v>
      </c>
      <c r="H190" s="16">
        <v>1</v>
      </c>
      <c r="I190" s="103"/>
      <c r="J190" s="194"/>
      <c r="K190" s="105">
        <f>H190*I190</f>
        <v>0</v>
      </c>
    </row>
    <row r="191" spans="1:11">
      <c r="A191" s="56" t="s">
        <v>155</v>
      </c>
      <c r="B191" s="29"/>
      <c r="C191" s="30" t="s">
        <v>13</v>
      </c>
      <c r="D191" s="30"/>
      <c r="E191" s="31"/>
      <c r="F191" s="32"/>
      <c r="G191" s="33"/>
      <c r="H191" s="33"/>
      <c r="I191" s="114"/>
      <c r="J191" s="228">
        <f>SUM(K192:K205)</f>
        <v>0</v>
      </c>
      <c r="K191" s="116"/>
    </row>
    <row r="192" spans="1:11">
      <c r="A192" s="18"/>
      <c r="B192" s="19"/>
      <c r="C192" s="13" t="s">
        <v>194</v>
      </c>
      <c r="D192" s="13"/>
      <c r="E192" s="14"/>
      <c r="F192" s="15" t="s">
        <v>37</v>
      </c>
      <c r="G192" s="16">
        <v>1</v>
      </c>
      <c r="H192" s="16">
        <f>G192</f>
        <v>1</v>
      </c>
      <c r="I192" s="103"/>
      <c r="J192" s="194"/>
      <c r="K192" s="105">
        <f t="shared" ref="K192:K207" si="42">H192*I192</f>
        <v>0</v>
      </c>
    </row>
    <row r="193" spans="1:11">
      <c r="A193" s="18"/>
      <c r="B193" s="19"/>
      <c r="C193" s="13" t="s">
        <v>195</v>
      </c>
      <c r="D193" s="13"/>
      <c r="E193" s="14"/>
      <c r="F193" s="15" t="s">
        <v>37</v>
      </c>
      <c r="G193" s="16">
        <v>1</v>
      </c>
      <c r="H193" s="16">
        <f t="shared" ref="H193:H205" si="43">G193</f>
        <v>1</v>
      </c>
      <c r="I193" s="103"/>
      <c r="J193" s="194"/>
      <c r="K193" s="105">
        <f t="shared" si="42"/>
        <v>0</v>
      </c>
    </row>
    <row r="194" spans="1:11">
      <c r="A194" s="18"/>
      <c r="B194" s="19"/>
      <c r="C194" s="13" t="s">
        <v>196</v>
      </c>
      <c r="D194" s="13"/>
      <c r="E194" s="14"/>
      <c r="F194" s="15" t="s">
        <v>37</v>
      </c>
      <c r="G194" s="16">
        <v>4</v>
      </c>
      <c r="H194" s="16">
        <f t="shared" si="43"/>
        <v>4</v>
      </c>
      <c r="I194" s="103"/>
      <c r="J194" s="194"/>
      <c r="K194" s="105">
        <f t="shared" si="42"/>
        <v>0</v>
      </c>
    </row>
    <row r="195" spans="1:11">
      <c r="A195" s="18"/>
      <c r="B195" s="19"/>
      <c r="C195" s="13" t="s">
        <v>197</v>
      </c>
      <c r="D195" s="13"/>
      <c r="E195" s="14"/>
      <c r="F195" s="15" t="s">
        <v>37</v>
      </c>
      <c r="G195" s="16">
        <v>31</v>
      </c>
      <c r="H195" s="16">
        <f t="shared" si="43"/>
        <v>31</v>
      </c>
      <c r="I195" s="103"/>
      <c r="J195" s="194"/>
      <c r="K195" s="105">
        <f t="shared" si="42"/>
        <v>0</v>
      </c>
    </row>
    <row r="196" spans="1:11">
      <c r="A196" s="18"/>
      <c r="B196" s="19"/>
      <c r="C196" s="13" t="s">
        <v>198</v>
      </c>
      <c r="D196" s="13"/>
      <c r="E196" s="14"/>
      <c r="F196" s="15" t="s">
        <v>37</v>
      </c>
      <c r="G196" s="16">
        <v>6</v>
      </c>
      <c r="H196" s="16">
        <f t="shared" si="43"/>
        <v>6</v>
      </c>
      <c r="I196" s="103"/>
      <c r="J196" s="194"/>
      <c r="K196" s="105">
        <f t="shared" si="42"/>
        <v>0</v>
      </c>
    </row>
    <row r="197" spans="1:11">
      <c r="A197" s="18"/>
      <c r="B197" s="19"/>
      <c r="C197" s="13" t="s">
        <v>199</v>
      </c>
      <c r="D197" s="13"/>
      <c r="E197" s="14"/>
      <c r="F197" s="15" t="s">
        <v>37</v>
      </c>
      <c r="G197" s="16">
        <v>4</v>
      </c>
      <c r="H197" s="16">
        <f t="shared" si="43"/>
        <v>4</v>
      </c>
      <c r="I197" s="103"/>
      <c r="J197" s="194"/>
      <c r="K197" s="105">
        <f t="shared" si="42"/>
        <v>0</v>
      </c>
    </row>
    <row r="198" spans="1:11">
      <c r="A198" s="18"/>
      <c r="B198" s="19"/>
      <c r="C198" s="13" t="s">
        <v>200</v>
      </c>
      <c r="D198" s="13"/>
      <c r="E198" s="14"/>
      <c r="F198" s="15" t="s">
        <v>37</v>
      </c>
      <c r="G198" s="16">
        <v>2</v>
      </c>
      <c r="H198" s="16">
        <f t="shared" si="43"/>
        <v>2</v>
      </c>
      <c r="I198" s="103"/>
      <c r="J198" s="194"/>
      <c r="K198" s="105">
        <f t="shared" si="42"/>
        <v>0</v>
      </c>
    </row>
    <row r="199" spans="1:11">
      <c r="A199" s="18"/>
      <c r="B199" s="19"/>
      <c r="C199" s="13" t="s">
        <v>206</v>
      </c>
      <c r="D199" s="13"/>
      <c r="E199" s="14"/>
      <c r="F199" s="15" t="s">
        <v>37</v>
      </c>
      <c r="G199" s="16">
        <v>2</v>
      </c>
      <c r="H199" s="16">
        <f t="shared" si="43"/>
        <v>2</v>
      </c>
      <c r="I199" s="103"/>
      <c r="J199" s="194"/>
      <c r="K199" s="105">
        <f t="shared" ref="K199" si="44">H199*I199</f>
        <v>0</v>
      </c>
    </row>
    <row r="200" spans="1:11">
      <c r="A200" s="18"/>
      <c r="B200" s="19"/>
      <c r="C200" s="13" t="s">
        <v>207</v>
      </c>
      <c r="D200" s="13"/>
      <c r="E200" s="14"/>
      <c r="F200" s="15" t="s">
        <v>37</v>
      </c>
      <c r="G200" s="16">
        <v>1</v>
      </c>
      <c r="H200" s="16">
        <f t="shared" si="43"/>
        <v>1</v>
      </c>
      <c r="I200" s="103"/>
      <c r="J200" s="194"/>
      <c r="K200" s="105">
        <f t="shared" ref="K200" si="45">H200*I200</f>
        <v>0</v>
      </c>
    </row>
    <row r="201" spans="1:11">
      <c r="A201" s="18"/>
      <c r="B201" s="19"/>
      <c r="C201" s="13" t="s">
        <v>201</v>
      </c>
      <c r="D201" s="13"/>
      <c r="E201" s="14"/>
      <c r="F201" s="15" t="s">
        <v>37</v>
      </c>
      <c r="G201" s="16">
        <v>1</v>
      </c>
      <c r="H201" s="16">
        <f t="shared" si="43"/>
        <v>1</v>
      </c>
      <c r="I201" s="103"/>
      <c r="J201" s="194"/>
      <c r="K201" s="105">
        <f t="shared" si="42"/>
        <v>0</v>
      </c>
    </row>
    <row r="202" spans="1:11">
      <c r="A202" s="18"/>
      <c r="B202" s="19"/>
      <c r="C202" s="13" t="s">
        <v>205</v>
      </c>
      <c r="D202" s="13"/>
      <c r="E202" s="14"/>
      <c r="F202" s="15" t="s">
        <v>37</v>
      </c>
      <c r="G202" s="16">
        <v>1</v>
      </c>
      <c r="H202" s="16">
        <f t="shared" si="43"/>
        <v>1</v>
      </c>
      <c r="I202" s="103"/>
      <c r="J202" s="194"/>
      <c r="K202" s="105">
        <f t="shared" ref="K202" si="46">H202*I202</f>
        <v>0</v>
      </c>
    </row>
    <row r="203" spans="1:11">
      <c r="A203" s="18"/>
      <c r="B203" s="19"/>
      <c r="C203" s="13" t="s">
        <v>202</v>
      </c>
      <c r="D203" s="13"/>
      <c r="E203" s="14"/>
      <c r="F203" s="15" t="s">
        <v>37</v>
      </c>
      <c r="G203" s="16">
        <v>1</v>
      </c>
      <c r="H203" s="16">
        <f t="shared" si="43"/>
        <v>1</v>
      </c>
      <c r="I203" s="103"/>
      <c r="J203" s="194"/>
      <c r="K203" s="105">
        <f t="shared" si="42"/>
        <v>0</v>
      </c>
    </row>
    <row r="204" spans="1:11">
      <c r="A204" s="18"/>
      <c r="B204" s="19"/>
      <c r="C204" s="13" t="s">
        <v>203</v>
      </c>
      <c r="D204" s="13"/>
      <c r="E204" s="14"/>
      <c r="F204" s="15" t="s">
        <v>37</v>
      </c>
      <c r="G204" s="16">
        <v>1</v>
      </c>
      <c r="H204" s="16">
        <f t="shared" si="43"/>
        <v>1</v>
      </c>
      <c r="I204" s="103"/>
      <c r="J204" s="194"/>
      <c r="K204" s="105">
        <f t="shared" si="42"/>
        <v>0</v>
      </c>
    </row>
    <row r="205" spans="1:11">
      <c r="A205" s="18"/>
      <c r="B205" s="19"/>
      <c r="C205" s="13" t="s">
        <v>204</v>
      </c>
      <c r="D205" s="13"/>
      <c r="E205" s="14"/>
      <c r="F205" s="15" t="s">
        <v>37</v>
      </c>
      <c r="G205" s="16">
        <v>1</v>
      </c>
      <c r="H205" s="16">
        <f t="shared" si="43"/>
        <v>1</v>
      </c>
      <c r="I205" s="103"/>
      <c r="J205" s="194"/>
      <c r="K205" s="105">
        <f t="shared" si="42"/>
        <v>0</v>
      </c>
    </row>
    <row r="206" spans="1:11">
      <c r="A206" s="56" t="s">
        <v>159</v>
      </c>
      <c r="B206" s="29"/>
      <c r="C206" s="30" t="s">
        <v>14</v>
      </c>
      <c r="D206" s="30"/>
      <c r="E206" s="31"/>
      <c r="F206" s="32"/>
      <c r="G206" s="33"/>
      <c r="H206" s="33"/>
      <c r="I206" s="114"/>
      <c r="J206" s="228">
        <f>K207</f>
        <v>0</v>
      </c>
      <c r="K206" s="116"/>
    </row>
    <row r="207" spans="1:11">
      <c r="A207" s="18"/>
      <c r="B207" s="19"/>
      <c r="C207" s="13" t="s">
        <v>100</v>
      </c>
      <c r="D207" s="13"/>
      <c r="E207" s="14"/>
      <c r="F207" s="15" t="s">
        <v>37</v>
      </c>
      <c r="G207" s="16">
        <v>1</v>
      </c>
      <c r="H207" s="16">
        <v>1</v>
      </c>
      <c r="I207" s="103"/>
      <c r="J207" s="194"/>
      <c r="K207" s="105">
        <f t="shared" si="42"/>
        <v>0</v>
      </c>
    </row>
    <row r="208" spans="1:11">
      <c r="A208" s="56" t="s">
        <v>156</v>
      </c>
      <c r="B208" s="29"/>
      <c r="C208" s="30" t="s">
        <v>99</v>
      </c>
      <c r="D208" s="30"/>
      <c r="E208" s="31"/>
      <c r="F208" s="32"/>
      <c r="G208" s="33"/>
      <c r="H208" s="33"/>
      <c r="I208" s="114"/>
      <c r="J208" s="228">
        <f>K209</f>
        <v>0</v>
      </c>
      <c r="K208" s="116"/>
    </row>
    <row r="209" spans="1:11">
      <c r="A209" s="18"/>
      <c r="B209" s="19"/>
      <c r="C209" s="13" t="s">
        <v>102</v>
      </c>
      <c r="D209" s="13"/>
      <c r="E209" s="14"/>
      <c r="F209" s="15" t="s">
        <v>37</v>
      </c>
      <c r="G209" s="16">
        <v>1</v>
      </c>
      <c r="H209" s="16">
        <v>1</v>
      </c>
      <c r="I209" s="103"/>
      <c r="J209" s="194"/>
      <c r="K209" s="105">
        <f>H209*I209</f>
        <v>0</v>
      </c>
    </row>
    <row r="210" spans="1:11">
      <c r="A210" s="56" t="s">
        <v>157</v>
      </c>
      <c r="B210" s="29"/>
      <c r="C210" s="30" t="s">
        <v>54</v>
      </c>
      <c r="D210" s="30"/>
      <c r="E210" s="31"/>
      <c r="F210" s="32"/>
      <c r="G210" s="33"/>
      <c r="H210" s="33"/>
      <c r="I210" s="114"/>
      <c r="J210" s="228">
        <f>SUM(K211:K212)</f>
        <v>0</v>
      </c>
      <c r="K210" s="116"/>
    </row>
    <row r="211" spans="1:11">
      <c r="A211" s="18"/>
      <c r="B211" s="19"/>
      <c r="C211" s="13" t="s">
        <v>100</v>
      </c>
      <c r="D211" s="13"/>
      <c r="E211" s="14"/>
      <c r="F211" s="15" t="s">
        <v>37</v>
      </c>
      <c r="G211" s="16">
        <v>1</v>
      </c>
      <c r="H211" s="16">
        <v>1</v>
      </c>
      <c r="I211" s="103"/>
      <c r="J211" s="194"/>
      <c r="K211" s="105">
        <f>H211*I211</f>
        <v>0</v>
      </c>
    </row>
    <row r="212" spans="1:11" ht="24.75" customHeight="1">
      <c r="A212" s="18"/>
      <c r="B212" s="19"/>
      <c r="C212" s="241" t="s">
        <v>101</v>
      </c>
      <c r="D212" s="258"/>
      <c r="E212" s="243"/>
      <c r="F212" s="15" t="s">
        <v>37</v>
      </c>
      <c r="G212" s="16">
        <v>1</v>
      </c>
      <c r="H212" s="16">
        <v>1</v>
      </c>
      <c r="I212" s="103"/>
      <c r="J212" s="194"/>
      <c r="K212" s="105">
        <f>H212*I212</f>
        <v>0</v>
      </c>
    </row>
    <row r="213" spans="1:11">
      <c r="A213" s="56" t="s">
        <v>158</v>
      </c>
      <c r="B213" s="29"/>
      <c r="C213" s="30" t="s">
        <v>2</v>
      </c>
      <c r="D213" s="30"/>
      <c r="E213" s="31"/>
      <c r="F213" s="32"/>
      <c r="G213" s="33"/>
      <c r="H213" s="33"/>
      <c r="I213" s="114"/>
      <c r="J213" s="228">
        <f>SUM(K214:K218)</f>
        <v>0</v>
      </c>
      <c r="K213" s="116"/>
    </row>
    <row r="214" spans="1:11">
      <c r="A214" s="18"/>
      <c r="B214" s="19"/>
      <c r="C214" s="13" t="s">
        <v>108</v>
      </c>
      <c r="D214" s="13"/>
      <c r="E214" s="14"/>
      <c r="F214" s="15" t="s">
        <v>37</v>
      </c>
      <c r="G214" s="16">
        <v>1</v>
      </c>
      <c r="H214" s="16">
        <f>G214</f>
        <v>1</v>
      </c>
      <c r="I214" s="103"/>
      <c r="J214" s="194"/>
      <c r="K214" s="105">
        <f>H214*I214</f>
        <v>0</v>
      </c>
    </row>
    <row r="215" spans="1:11">
      <c r="A215" s="18"/>
      <c r="B215" s="19"/>
      <c r="C215" s="13" t="s">
        <v>169</v>
      </c>
      <c r="D215" s="13"/>
      <c r="E215" s="14"/>
      <c r="F215" s="15" t="s">
        <v>37</v>
      </c>
      <c r="G215" s="16">
        <v>33</v>
      </c>
      <c r="H215" s="16">
        <f t="shared" ref="H215:H218" si="47">G215</f>
        <v>33</v>
      </c>
      <c r="I215" s="103"/>
      <c r="J215" s="194"/>
      <c r="K215" s="105">
        <f>H215*I215</f>
        <v>0</v>
      </c>
    </row>
    <row r="216" spans="1:11">
      <c r="A216" s="18"/>
      <c r="B216" s="19"/>
      <c r="C216" s="13" t="s">
        <v>16</v>
      </c>
      <c r="D216" s="13"/>
      <c r="E216" s="14"/>
      <c r="F216" s="15" t="s">
        <v>37</v>
      </c>
      <c r="G216" s="16">
        <v>1</v>
      </c>
      <c r="H216" s="16">
        <f t="shared" si="47"/>
        <v>1</v>
      </c>
      <c r="I216" s="103"/>
      <c r="J216" s="194"/>
      <c r="K216" s="105">
        <f>H216*I216</f>
        <v>0</v>
      </c>
    </row>
    <row r="217" spans="1:11">
      <c r="A217" s="18"/>
      <c r="B217" s="19"/>
      <c r="C217" s="13" t="s">
        <v>109</v>
      </c>
      <c r="D217" s="13"/>
      <c r="E217" s="14"/>
      <c r="F217" s="15" t="s">
        <v>37</v>
      </c>
      <c r="G217" s="16">
        <v>1</v>
      </c>
      <c r="H217" s="16">
        <f t="shared" si="47"/>
        <v>1</v>
      </c>
      <c r="I217" s="103"/>
      <c r="J217" s="194"/>
      <c r="K217" s="105">
        <f>H217*I217</f>
        <v>0</v>
      </c>
    </row>
    <row r="218" spans="1:11" s="141" customFormat="1">
      <c r="A218" s="18"/>
      <c r="B218" s="19"/>
      <c r="C218" s="13" t="s">
        <v>110</v>
      </c>
      <c r="D218" s="13"/>
      <c r="E218" s="14"/>
      <c r="F218" s="15" t="s">
        <v>37</v>
      </c>
      <c r="G218" s="16">
        <v>1</v>
      </c>
      <c r="H218" s="16">
        <f t="shared" si="47"/>
        <v>1</v>
      </c>
      <c r="I218" s="103"/>
      <c r="J218" s="194"/>
      <c r="K218" s="105">
        <f>H218*I218</f>
        <v>0</v>
      </c>
    </row>
    <row r="219" spans="1:11" s="141" customFormat="1">
      <c r="A219" s="57"/>
      <c r="B219" s="21"/>
      <c r="C219" s="35"/>
      <c r="D219" s="35"/>
      <c r="E219" s="36" t="s">
        <v>141</v>
      </c>
      <c r="F219" s="24"/>
      <c r="G219" s="25"/>
      <c r="H219" s="25"/>
      <c r="I219" s="26"/>
      <c r="J219" s="229"/>
      <c r="K219" s="162">
        <f>SUM(K125:K218)</f>
        <v>0</v>
      </c>
    </row>
    <row r="220" spans="1:11" s="164" customFormat="1">
      <c r="A220" s="18"/>
      <c r="B220" s="19"/>
      <c r="C220" s="13"/>
      <c r="D220" s="13"/>
      <c r="E220" s="14"/>
      <c r="F220" s="15"/>
      <c r="G220" s="16"/>
      <c r="H220" s="17"/>
      <c r="I220" s="226"/>
      <c r="J220" s="112"/>
      <c r="K220" s="113"/>
    </row>
    <row r="221" spans="1:11" s="141" customFormat="1">
      <c r="A221" s="18"/>
      <c r="B221" s="19"/>
      <c r="C221" s="27"/>
      <c r="D221" s="27"/>
      <c r="E221" s="165" t="s">
        <v>68</v>
      </c>
      <c r="F221" s="166"/>
      <c r="G221" s="167"/>
      <c r="H221" s="168"/>
      <c r="I221" s="169"/>
      <c r="J221" s="170"/>
      <c r="K221" s="230">
        <f>K219+K121+K24</f>
        <v>0</v>
      </c>
    </row>
    <row r="222" spans="1:11" s="141" customFormat="1">
      <c r="A222" s="18"/>
      <c r="B222" s="19"/>
      <c r="C222" s="13"/>
      <c r="D222" s="13"/>
      <c r="E222" s="171"/>
      <c r="F222" s="41"/>
      <c r="G222" s="42"/>
      <c r="H222" s="43"/>
      <c r="I222" s="44"/>
      <c r="J222" s="172"/>
      <c r="K222" s="59"/>
    </row>
    <row r="223" spans="1:11" s="141" customFormat="1">
      <c r="A223" s="18"/>
      <c r="B223" s="19"/>
      <c r="C223" s="27"/>
      <c r="D223" s="27"/>
      <c r="E223" s="173" t="s">
        <v>69</v>
      </c>
      <c r="F223" s="41"/>
      <c r="G223" s="42"/>
      <c r="H223" s="43"/>
      <c r="I223" s="44"/>
      <c r="J223" s="172"/>
      <c r="K223" s="60">
        <f>K221*0.2</f>
        <v>0</v>
      </c>
    </row>
    <row r="224" spans="1:11" s="141" customFormat="1">
      <c r="A224" s="18"/>
      <c r="B224" s="19"/>
      <c r="C224" s="13"/>
      <c r="D224" s="13"/>
      <c r="E224" s="171"/>
      <c r="F224" s="41"/>
      <c r="G224" s="42"/>
      <c r="H224" s="43"/>
      <c r="I224" s="44"/>
      <c r="J224" s="172"/>
      <c r="K224" s="59"/>
    </row>
    <row r="225" spans="1:11" s="141" customFormat="1" ht="15.75" thickBot="1">
      <c r="A225" s="39"/>
      <c r="B225" s="40"/>
      <c r="C225" s="92"/>
      <c r="D225" s="92"/>
      <c r="E225" s="231" t="s">
        <v>70</v>
      </c>
      <c r="F225" s="232"/>
      <c r="G225" s="233"/>
      <c r="H225" s="234"/>
      <c r="I225" s="235"/>
      <c r="J225" s="236"/>
      <c r="K225" s="237">
        <f>K221+K223</f>
        <v>0</v>
      </c>
    </row>
    <row r="226" spans="1:11" s="141" customFormat="1" ht="15.75" thickBot="1">
      <c r="A226"/>
      <c r="B226"/>
      <c r="C226"/>
      <c r="D226"/>
      <c r="E226"/>
      <c r="F226"/>
      <c r="G226"/>
      <c r="H226"/>
      <c r="I226"/>
      <c r="J226"/>
      <c r="K226"/>
    </row>
    <row r="227" spans="1:11" s="141" customFormat="1">
      <c r="A227" s="76">
        <v>8</v>
      </c>
      <c r="B227" s="77"/>
      <c r="C227" s="78" t="s">
        <v>188</v>
      </c>
      <c r="D227" s="78"/>
      <c r="E227" s="79"/>
      <c r="F227" s="80"/>
      <c r="G227" s="81"/>
      <c r="H227" s="81"/>
      <c r="I227" s="82"/>
      <c r="J227" s="83"/>
      <c r="K227" s="84"/>
    </row>
    <row r="228" spans="1:11" s="141" customFormat="1">
      <c r="A228" s="68"/>
      <c r="B228" s="69"/>
      <c r="C228" s="70" t="s">
        <v>189</v>
      </c>
      <c r="D228" s="70"/>
      <c r="E228" s="71"/>
      <c r="F228" s="72"/>
      <c r="G228" s="73"/>
      <c r="H228" s="73"/>
      <c r="I228" s="74"/>
      <c r="J228" s="205">
        <f>SUM(K229:K231)</f>
        <v>0</v>
      </c>
      <c r="K228" s="75"/>
    </row>
    <row r="229" spans="1:11" s="141" customFormat="1">
      <c r="A229" s="18"/>
      <c r="B229" s="19"/>
      <c r="C229" s="13" t="s">
        <v>120</v>
      </c>
      <c r="D229" s="13"/>
      <c r="E229" s="14"/>
      <c r="F229" s="15" t="s">
        <v>37</v>
      </c>
      <c r="G229" s="16">
        <v>1</v>
      </c>
      <c r="H229" s="16">
        <f>G229</f>
        <v>1</v>
      </c>
      <c r="I229" s="17"/>
      <c r="J229" s="193"/>
      <c r="K229" s="53">
        <f>H229*I229</f>
        <v>0</v>
      </c>
    </row>
    <row r="230" spans="1:11">
      <c r="A230" s="18"/>
      <c r="B230" s="19"/>
      <c r="C230" s="13" t="s">
        <v>109</v>
      </c>
      <c r="D230" s="13"/>
      <c r="E230" s="14"/>
      <c r="F230" s="15" t="s">
        <v>37</v>
      </c>
      <c r="G230" s="16">
        <v>1</v>
      </c>
      <c r="H230" s="16">
        <f t="shared" ref="H230:H231" si="48">G230</f>
        <v>1</v>
      </c>
      <c r="I230" s="17"/>
      <c r="J230" s="193"/>
      <c r="K230" s="53">
        <f>H230*I230</f>
        <v>0</v>
      </c>
    </row>
    <row r="231" spans="1:11">
      <c r="A231" s="18"/>
      <c r="B231" s="19"/>
      <c r="C231" s="13" t="s">
        <v>110</v>
      </c>
      <c r="D231" s="13"/>
      <c r="E231" s="14"/>
      <c r="F231" s="15" t="s">
        <v>37</v>
      </c>
      <c r="G231" s="16">
        <v>1</v>
      </c>
      <c r="H231" s="16">
        <f t="shared" si="48"/>
        <v>1</v>
      </c>
      <c r="I231" s="17"/>
      <c r="J231" s="193"/>
      <c r="K231" s="53">
        <f>H231*I231</f>
        <v>0</v>
      </c>
    </row>
    <row r="232" spans="1:11">
      <c r="A232" s="68"/>
      <c r="B232" s="69"/>
      <c r="C232" s="70" t="s">
        <v>190</v>
      </c>
      <c r="D232" s="70"/>
      <c r="E232" s="71"/>
      <c r="F232" s="72"/>
      <c r="G232" s="73"/>
      <c r="H232" s="73"/>
      <c r="I232" s="74"/>
      <c r="J232" s="205">
        <f>SUM(K233:K238)</f>
        <v>0</v>
      </c>
      <c r="K232" s="75"/>
    </row>
    <row r="233" spans="1:11">
      <c r="A233" s="18"/>
      <c r="B233" s="19"/>
      <c r="C233" s="13" t="s">
        <v>115</v>
      </c>
      <c r="D233" s="13"/>
      <c r="E233" s="14"/>
      <c r="F233" s="15" t="s">
        <v>37</v>
      </c>
      <c r="G233" s="16">
        <v>1</v>
      </c>
      <c r="H233" s="16">
        <f>G233</f>
        <v>1</v>
      </c>
      <c r="I233" s="17"/>
      <c r="J233" s="193"/>
      <c r="K233" s="53">
        <f t="shared" ref="K233:K238" si="49">H233*I233</f>
        <v>0</v>
      </c>
    </row>
    <row r="234" spans="1:11">
      <c r="A234" s="18"/>
      <c r="B234" s="19"/>
      <c r="C234" s="13" t="s">
        <v>116</v>
      </c>
      <c r="D234" s="13"/>
      <c r="E234" s="14"/>
      <c r="F234" s="15" t="s">
        <v>37</v>
      </c>
      <c r="G234" s="16">
        <v>1</v>
      </c>
      <c r="H234" s="16">
        <f t="shared" ref="H234:H246" si="50">G234</f>
        <v>1</v>
      </c>
      <c r="I234" s="17"/>
      <c r="J234" s="193"/>
      <c r="K234" s="53">
        <f t="shared" si="49"/>
        <v>0</v>
      </c>
    </row>
    <row r="235" spans="1:11">
      <c r="A235" s="18"/>
      <c r="B235" s="19"/>
      <c r="C235" s="13" t="s">
        <v>121</v>
      </c>
      <c r="D235" s="13"/>
      <c r="E235" s="14"/>
      <c r="F235" s="15" t="s">
        <v>37</v>
      </c>
      <c r="G235" s="16">
        <v>1</v>
      </c>
      <c r="H235" s="16">
        <f t="shared" si="50"/>
        <v>1</v>
      </c>
      <c r="I235" s="17"/>
      <c r="J235" s="193"/>
      <c r="K235" s="53">
        <f t="shared" si="49"/>
        <v>0</v>
      </c>
    </row>
    <row r="236" spans="1:11">
      <c r="A236" s="18"/>
      <c r="B236" s="19"/>
      <c r="C236" s="13" t="s">
        <v>16</v>
      </c>
      <c r="D236" s="13"/>
      <c r="E236" s="14"/>
      <c r="F236" s="15" t="s">
        <v>37</v>
      </c>
      <c r="G236" s="16">
        <v>1</v>
      </c>
      <c r="H236" s="16">
        <f t="shared" si="50"/>
        <v>1</v>
      </c>
      <c r="I236" s="17"/>
      <c r="J236" s="193"/>
      <c r="K236" s="53">
        <f t="shared" si="49"/>
        <v>0</v>
      </c>
    </row>
    <row r="237" spans="1:11">
      <c r="A237" s="18"/>
      <c r="B237" s="19"/>
      <c r="C237" s="13" t="s">
        <v>109</v>
      </c>
      <c r="D237" s="13"/>
      <c r="E237" s="14"/>
      <c r="F237" s="15" t="s">
        <v>37</v>
      </c>
      <c r="G237" s="16">
        <v>1</v>
      </c>
      <c r="H237" s="16">
        <f t="shared" si="50"/>
        <v>1</v>
      </c>
      <c r="I237" s="17"/>
      <c r="J237" s="193"/>
      <c r="K237" s="53">
        <f t="shared" si="49"/>
        <v>0</v>
      </c>
    </row>
    <row r="238" spans="1:11">
      <c r="A238" s="18"/>
      <c r="B238" s="19"/>
      <c r="C238" s="13" t="s">
        <v>110</v>
      </c>
      <c r="D238" s="13"/>
      <c r="E238" s="14"/>
      <c r="F238" s="15" t="s">
        <v>37</v>
      </c>
      <c r="G238" s="16">
        <v>1</v>
      </c>
      <c r="H238" s="16">
        <f t="shared" si="50"/>
        <v>1</v>
      </c>
      <c r="I238" s="17"/>
      <c r="J238" s="193"/>
      <c r="K238" s="53">
        <f t="shared" si="49"/>
        <v>0</v>
      </c>
    </row>
    <row r="239" spans="1:11">
      <c r="A239" s="68"/>
      <c r="B239" s="69"/>
      <c r="C239" s="70" t="s">
        <v>191</v>
      </c>
      <c r="D239" s="70"/>
      <c r="E239" s="71"/>
      <c r="F239" s="72"/>
      <c r="G239" s="73"/>
      <c r="H239" s="73"/>
      <c r="I239" s="74"/>
      <c r="J239" s="205">
        <f>SUM(K240:K246)</f>
        <v>0</v>
      </c>
      <c r="K239" s="75"/>
    </row>
    <row r="240" spans="1:11">
      <c r="A240" s="18"/>
      <c r="B240" s="19"/>
      <c r="C240" s="13" t="s">
        <v>117</v>
      </c>
      <c r="D240" s="13"/>
      <c r="E240" s="14"/>
      <c r="F240" s="15" t="s">
        <v>37</v>
      </c>
      <c r="G240" s="16">
        <v>1</v>
      </c>
      <c r="H240" s="16">
        <f t="shared" si="50"/>
        <v>1</v>
      </c>
      <c r="I240" s="17"/>
      <c r="J240" s="193"/>
      <c r="K240" s="53">
        <f t="shared" ref="K240:K246" si="51">H240*I240</f>
        <v>0</v>
      </c>
    </row>
    <row r="241" spans="1:12">
      <c r="A241" s="18"/>
      <c r="B241" s="19"/>
      <c r="C241" s="13" t="s">
        <v>118</v>
      </c>
      <c r="D241" s="13"/>
      <c r="E241" s="14"/>
      <c r="F241" s="15" t="s">
        <v>37</v>
      </c>
      <c r="G241" s="16">
        <v>1</v>
      </c>
      <c r="H241" s="16">
        <f t="shared" si="50"/>
        <v>1</v>
      </c>
      <c r="I241" s="17"/>
      <c r="J241" s="193"/>
      <c r="K241" s="53">
        <f t="shared" si="51"/>
        <v>0</v>
      </c>
    </row>
    <row r="242" spans="1:12">
      <c r="A242" s="18"/>
      <c r="B242" s="19"/>
      <c r="C242" s="13" t="s">
        <v>119</v>
      </c>
      <c r="D242" s="13"/>
      <c r="E242" s="14"/>
      <c r="F242" s="15" t="s">
        <v>37</v>
      </c>
      <c r="G242" s="16">
        <v>1</v>
      </c>
      <c r="H242" s="16">
        <f t="shared" si="50"/>
        <v>1</v>
      </c>
      <c r="I242" s="17"/>
      <c r="J242" s="193"/>
      <c r="K242" s="53">
        <f t="shared" si="51"/>
        <v>0</v>
      </c>
    </row>
    <row r="243" spans="1:12">
      <c r="A243" s="18"/>
      <c r="B243" s="19"/>
      <c r="C243" s="13" t="s">
        <v>122</v>
      </c>
      <c r="D243" s="13"/>
      <c r="E243" s="14"/>
      <c r="F243" s="15" t="s">
        <v>37</v>
      </c>
      <c r="G243" s="16">
        <v>1</v>
      </c>
      <c r="H243" s="16">
        <f t="shared" si="50"/>
        <v>1</v>
      </c>
      <c r="I243" s="17"/>
      <c r="J243" s="193"/>
      <c r="K243" s="53">
        <f t="shared" si="51"/>
        <v>0</v>
      </c>
    </row>
    <row r="244" spans="1:12">
      <c r="A244" s="18"/>
      <c r="B244" s="19"/>
      <c r="C244" s="13" t="s">
        <v>16</v>
      </c>
      <c r="D244" s="13"/>
      <c r="E244" s="14"/>
      <c r="F244" s="15" t="s">
        <v>37</v>
      </c>
      <c r="G244" s="16">
        <v>1</v>
      </c>
      <c r="H244" s="16">
        <f t="shared" si="50"/>
        <v>1</v>
      </c>
      <c r="I244" s="17"/>
      <c r="J244" s="193"/>
      <c r="K244" s="53">
        <f t="shared" si="51"/>
        <v>0</v>
      </c>
    </row>
    <row r="245" spans="1:12">
      <c r="A245" s="18"/>
      <c r="B245" s="19"/>
      <c r="C245" s="13" t="s">
        <v>109</v>
      </c>
      <c r="D245" s="13"/>
      <c r="E245" s="14"/>
      <c r="F245" s="15" t="s">
        <v>37</v>
      </c>
      <c r="G245" s="16">
        <v>1</v>
      </c>
      <c r="H245" s="16">
        <f t="shared" si="50"/>
        <v>1</v>
      </c>
      <c r="I245" s="17"/>
      <c r="J245" s="193"/>
      <c r="K245" s="53">
        <f t="shared" si="51"/>
        <v>0</v>
      </c>
    </row>
    <row r="246" spans="1:12">
      <c r="A246" s="175"/>
      <c r="B246" s="176"/>
      <c r="C246" s="177" t="s">
        <v>110</v>
      </c>
      <c r="D246" s="177"/>
      <c r="E246" s="178"/>
      <c r="F246" s="179" t="s">
        <v>37</v>
      </c>
      <c r="G246" s="180">
        <v>1</v>
      </c>
      <c r="H246" s="180">
        <f t="shared" si="50"/>
        <v>1</v>
      </c>
      <c r="I246" s="181"/>
      <c r="J246" s="182"/>
      <c r="K246" s="183">
        <f t="shared" si="51"/>
        <v>0</v>
      </c>
    </row>
    <row r="247" spans="1:12">
      <c r="A247" s="18"/>
      <c r="B247" s="19"/>
      <c r="C247" s="27"/>
      <c r="D247" s="85"/>
      <c r="E247" s="86" t="s">
        <v>219</v>
      </c>
      <c r="F247" s="87"/>
      <c r="G247" s="88"/>
      <c r="H247" s="89"/>
      <c r="I247" s="90"/>
      <c r="J247" s="204"/>
      <c r="K247" s="174">
        <f>+J228+J232+J239</f>
        <v>0</v>
      </c>
    </row>
    <row r="248" spans="1:12">
      <c r="A248" s="18"/>
      <c r="B248" s="19"/>
      <c r="C248" s="27"/>
      <c r="D248" s="85"/>
      <c r="E248" s="86" t="s">
        <v>69</v>
      </c>
      <c r="F248" s="87"/>
      <c r="G248" s="88"/>
      <c r="H248" s="89"/>
      <c r="I248" s="90"/>
      <c r="J248" s="204"/>
      <c r="K248" s="91">
        <f>K247*0.2</f>
        <v>0</v>
      </c>
      <c r="L248" s="132"/>
    </row>
    <row r="249" spans="1:12" ht="15.75" thickBot="1">
      <c r="A249" s="39"/>
      <c r="B249" s="40"/>
      <c r="C249" s="92"/>
      <c r="D249" s="93"/>
      <c r="E249" s="94" t="s">
        <v>123</v>
      </c>
      <c r="F249" s="95"/>
      <c r="G249" s="96"/>
      <c r="H249" s="97"/>
      <c r="I249" s="98"/>
      <c r="J249" s="99"/>
      <c r="K249" s="100">
        <f>K247+K248</f>
        <v>0</v>
      </c>
    </row>
    <row r="250" spans="1:12" s="141" customFormat="1">
      <c r="A250" s="18"/>
      <c r="B250" s="19"/>
      <c r="C250" s="13"/>
      <c r="D250" s="13"/>
      <c r="E250" s="14"/>
      <c r="F250" s="15"/>
      <c r="G250" s="16"/>
      <c r="H250" s="37"/>
      <c r="I250" s="38"/>
      <c r="J250" s="193"/>
      <c r="K250" s="58"/>
    </row>
    <row r="251" spans="1:12">
      <c r="A251" s="206"/>
      <c r="B251" s="184"/>
      <c r="C251" s="185"/>
      <c r="D251" s="185"/>
      <c r="E251" s="186" t="s">
        <v>220</v>
      </c>
      <c r="F251" s="187"/>
      <c r="G251" s="188"/>
      <c r="H251" s="189"/>
      <c r="I251" s="190"/>
      <c r="J251" s="191"/>
      <c r="K251" s="207">
        <f>K247+K221</f>
        <v>0</v>
      </c>
    </row>
    <row r="252" spans="1:12">
      <c r="A252" s="18"/>
      <c r="B252" s="133"/>
      <c r="C252" s="134"/>
      <c r="D252" s="134"/>
      <c r="E252" s="135" t="s">
        <v>69</v>
      </c>
      <c r="F252" s="136"/>
      <c r="G252" s="137"/>
      <c r="H252" s="138"/>
      <c r="I252" s="139"/>
      <c r="J252" s="192"/>
      <c r="K252" s="140">
        <f>K251*0.2</f>
        <v>0</v>
      </c>
    </row>
    <row r="253" spans="1:12" ht="15.75" thickBot="1">
      <c r="A253" s="39"/>
      <c r="B253" s="208"/>
      <c r="C253" s="209"/>
      <c r="D253" s="209"/>
      <c r="E253" s="210" t="s">
        <v>70</v>
      </c>
      <c r="F253" s="211"/>
      <c r="G253" s="212"/>
      <c r="H253" s="213"/>
      <c r="I253" s="214"/>
      <c r="J253" s="215"/>
      <c r="K253" s="216">
        <f>K251+K252</f>
        <v>0</v>
      </c>
    </row>
    <row r="255" spans="1:12" s="164" customFormat="1" ht="15.75" thickBot="1"/>
    <row r="256" spans="1:12">
      <c r="A256" s="195"/>
      <c r="B256" s="196"/>
      <c r="C256" s="197" t="s">
        <v>218</v>
      </c>
      <c r="D256" s="197"/>
      <c r="E256" s="198"/>
      <c r="F256" s="199"/>
      <c r="G256" s="200"/>
      <c r="H256" s="200"/>
      <c r="I256" s="201"/>
      <c r="J256" s="202">
        <f>SUM(K257:K262)</f>
        <v>0</v>
      </c>
      <c r="K256" s="203"/>
    </row>
    <row r="257" spans="1:12">
      <c r="A257" s="18"/>
      <c r="B257" s="19"/>
      <c r="C257" s="13" t="s">
        <v>178</v>
      </c>
      <c r="D257" s="13"/>
      <c r="E257" s="14"/>
      <c r="F257" s="15" t="s">
        <v>37</v>
      </c>
      <c r="G257" s="16" t="s">
        <v>25</v>
      </c>
      <c r="H257" s="16" t="str">
        <f t="shared" ref="H257:H258" si="52">G257</f>
        <v>PM</v>
      </c>
      <c r="I257" s="17"/>
      <c r="J257" s="193"/>
      <c r="K257" s="53"/>
    </row>
    <row r="258" spans="1:12" s="141" customFormat="1">
      <c r="A258" s="18"/>
      <c r="B258" s="19"/>
      <c r="C258" s="13" t="s">
        <v>193</v>
      </c>
      <c r="D258" s="13"/>
      <c r="E258" s="14"/>
      <c r="F258" s="15" t="s">
        <v>37</v>
      </c>
      <c r="G258" s="16">
        <v>1</v>
      </c>
      <c r="H258" s="16">
        <f t="shared" si="52"/>
        <v>1</v>
      </c>
      <c r="I258" s="103"/>
      <c r="J258" s="194"/>
      <c r="K258" s="105">
        <f t="shared" ref="K258:K262" si="53">H258*I258</f>
        <v>0</v>
      </c>
    </row>
    <row r="259" spans="1:12" s="141" customFormat="1">
      <c r="A259" s="18"/>
      <c r="B259" s="19"/>
      <c r="C259" s="13" t="s">
        <v>192</v>
      </c>
      <c r="D259" s="13"/>
      <c r="E259" s="14"/>
      <c r="F259" s="15" t="s">
        <v>37</v>
      </c>
      <c r="G259" s="16">
        <v>1</v>
      </c>
      <c r="H259" s="16">
        <f t="shared" ref="H259" si="54">G259</f>
        <v>1</v>
      </c>
      <c r="I259" s="103"/>
      <c r="J259" s="194"/>
      <c r="K259" s="105">
        <f t="shared" si="53"/>
        <v>0</v>
      </c>
    </row>
    <row r="260" spans="1:12" s="146" customFormat="1" ht="24.6" customHeight="1">
      <c r="A260" s="142"/>
      <c r="B260" s="143"/>
      <c r="C260" s="241" t="s">
        <v>215</v>
      </c>
      <c r="D260" s="258"/>
      <c r="E260" s="243"/>
      <c r="F260" s="101" t="s">
        <v>37</v>
      </c>
      <c r="G260" s="102">
        <v>1</v>
      </c>
      <c r="H260" s="102">
        <f t="shared" ref="H260:H262" si="55">G260</f>
        <v>1</v>
      </c>
      <c r="I260" s="103"/>
      <c r="J260" s="194"/>
      <c r="K260" s="105">
        <f t="shared" si="53"/>
        <v>0</v>
      </c>
    </row>
    <row r="261" spans="1:12" s="146" customFormat="1">
      <c r="A261" s="142"/>
      <c r="B261" s="143"/>
      <c r="C261" s="241" t="s">
        <v>214</v>
      </c>
      <c r="D261" s="258"/>
      <c r="E261" s="243"/>
      <c r="F261" s="101" t="s">
        <v>50</v>
      </c>
      <c r="G261" s="102">
        <v>95</v>
      </c>
      <c r="H261" s="102">
        <f t="shared" si="55"/>
        <v>95</v>
      </c>
      <c r="I261" s="117"/>
      <c r="J261" s="194"/>
      <c r="K261" s="160">
        <f t="shared" si="53"/>
        <v>0</v>
      </c>
    </row>
    <row r="262" spans="1:12" s="141" customFormat="1">
      <c r="A262" s="18"/>
      <c r="B262" s="19"/>
      <c r="C262" s="13" t="s">
        <v>44</v>
      </c>
      <c r="D262" s="13"/>
      <c r="E262" s="14"/>
      <c r="F262" s="15" t="s">
        <v>37</v>
      </c>
      <c r="G262" s="16">
        <v>1</v>
      </c>
      <c r="H262" s="16">
        <f t="shared" si="55"/>
        <v>1</v>
      </c>
      <c r="I262" s="103"/>
      <c r="J262" s="194"/>
      <c r="K262" s="105">
        <f t="shared" si="53"/>
        <v>0</v>
      </c>
    </row>
    <row r="263" spans="1:12">
      <c r="A263" s="18"/>
      <c r="B263" s="19"/>
      <c r="C263" s="27"/>
      <c r="D263" s="85"/>
      <c r="E263" s="86" t="s">
        <v>124</v>
      </c>
      <c r="F263" s="87"/>
      <c r="G263" s="88"/>
      <c r="H263" s="89"/>
      <c r="I263" s="90"/>
      <c r="J263" s="204"/>
      <c r="K263" s="174">
        <f>SUM(K258:K262)</f>
        <v>0</v>
      </c>
    </row>
    <row r="264" spans="1:12">
      <c r="A264" s="18"/>
      <c r="B264" s="19"/>
      <c r="C264" s="27"/>
      <c r="D264" s="85"/>
      <c r="E264" s="86" t="s">
        <v>69</v>
      </c>
      <c r="F264" s="87"/>
      <c r="G264" s="88"/>
      <c r="H264" s="89"/>
      <c r="I264" s="90"/>
      <c r="J264" s="204"/>
      <c r="K264" s="91">
        <f>K263*0.2</f>
        <v>0</v>
      </c>
      <c r="L264" s="132"/>
    </row>
    <row r="265" spans="1:12" ht="15.75" thickBot="1">
      <c r="A265" s="39"/>
      <c r="B265" s="40"/>
      <c r="C265" s="92"/>
      <c r="D265" s="93"/>
      <c r="E265" s="94" t="s">
        <v>123</v>
      </c>
      <c r="F265" s="95"/>
      <c r="G265" s="96"/>
      <c r="H265" s="97"/>
      <c r="I265" s="98"/>
      <c r="J265" s="99"/>
      <c r="K265" s="100">
        <f>K263+K264</f>
        <v>0</v>
      </c>
    </row>
  </sheetData>
  <mergeCells count="25">
    <mergeCell ref="C260:E260"/>
    <mergeCell ref="C261:E261"/>
    <mergeCell ref="B180:E180"/>
    <mergeCell ref="F180:I180"/>
    <mergeCell ref="C212:E212"/>
    <mergeCell ref="C38:E38"/>
    <mergeCell ref="C39:E39"/>
    <mergeCell ref="C97:E97"/>
    <mergeCell ref="C130:E130"/>
    <mergeCell ref="C133:E133"/>
    <mergeCell ref="C44:E44"/>
    <mergeCell ref="C40:E40"/>
    <mergeCell ref="C41:E41"/>
    <mergeCell ref="C42:E42"/>
    <mergeCell ref="C50:E50"/>
    <mergeCell ref="C134:E134"/>
    <mergeCell ref="C156:E156"/>
    <mergeCell ref="C66:E66"/>
    <mergeCell ref="C132:E132"/>
    <mergeCell ref="C142:E142"/>
    <mergeCell ref="C155:E155"/>
    <mergeCell ref="C75:E75"/>
    <mergeCell ref="C154:E154"/>
    <mergeCell ref="C152:E152"/>
    <mergeCell ref="C153:E153"/>
  </mergeCells>
  <phoneticPr fontId="25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69" fitToHeight="4" orientation="portrait" r:id="rId1"/>
  <headerFooter>
    <oddFooter>&amp;C&amp;F</oddFooter>
  </headerFooter>
  <rowBreaks count="4" manualBreakCount="4">
    <brk id="70" max="10" man="1"/>
    <brk id="121" max="10" man="1"/>
    <brk id="181" max="10" man="1"/>
    <brk id="253" max="10" man="1"/>
  </rowBreaks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Saverio VERDUCI</dc:creator>
  <cp:lastModifiedBy>COLAS Stéphane</cp:lastModifiedBy>
  <cp:lastPrinted>2025-09-08T12:10:41Z</cp:lastPrinted>
  <dcterms:created xsi:type="dcterms:W3CDTF">2024-11-22T09:17:54Z</dcterms:created>
  <dcterms:modified xsi:type="dcterms:W3CDTF">2025-09-08T13:00:27Z</dcterms:modified>
</cp:coreProperties>
</file>